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212" activeTab="0"/>
  </bookViews>
  <sheets>
    <sheet name="Dati" sheetId="1" r:id="rId1"/>
    <sheet name="Tabelle" sheetId="2" r:id="rId2"/>
    <sheet name="Tabella3" sheetId="3" r:id="rId3"/>
  </sheets>
  <definedNames>
    <definedName name="Rend">'Dati'!$B$13</definedName>
    <definedName name="Inf">'Dati'!$B$12</definedName>
    <definedName name="capitale_iniziale">'Dati'!$B$7</definedName>
    <definedName name="Rata">'Dati'!$B$9</definedName>
    <definedName name="Pensione">'Dati'!$B$10</definedName>
  </definedNames>
  <calcPr fullCalcOnLoad="1"/>
</workbook>
</file>

<file path=xl/comments1.xml><?xml version="1.0" encoding="utf-8"?>
<comments xmlns="http://schemas.openxmlformats.org/spreadsheetml/2006/main">
  <authors>
    <author/>
  </authors>
  <commentList>
    <comment ref="A1" authorId="0">
      <text>
        <r>
          <rPr>
            <b/>
            <sz val="15"/>
            <rFont val="Arial"/>
            <family val="2"/>
          </rPr>
          <t xml:space="preserve">Brevi istruzioni. 
</t>
        </r>
        <r>
          <rPr>
            <sz val="10"/>
            <rFont val="Arial"/>
            <family val="2"/>
          </rPr>
          <t xml:space="preserve">Questo e' un semplicissimo foglio elettronico che ha il solo scopo di evidenziare, a grandi linee, quanto capitale e' necessario per avere una pensione ritenuta adeguata per un numero di anni ritenuto adeguato.
</t>
        </r>
        <r>
          <rPr>
            <b/>
            <sz val="10"/>
            <rFont val="Arial"/>
            <family val="2"/>
          </rPr>
          <t xml:space="preserve">Le celle con sfondo giallo sono le uniche che possono essere modificate. 
</t>
        </r>
        <r>
          <rPr>
            <sz val="10"/>
            <rFont val="Arial"/>
            <family val="2"/>
          </rPr>
          <t xml:space="preserve">Tutto ciò che questo foglio elettronico fa è calcolare il rendimento di un flusso di risparmio definito attraverso i valori da inserire nelle celle da B5 a B13.
Le celle B5 e B6 (quanti anni hai e quando vorresti andare in pensione) servono per calcolare il numero di anni in cui si fanno i versamenti al piano pensionistico. 
La cella B7 indica un eventuale (si può mettere un valore pari a zero, ovviamente) capitale iniziale da destinare al piano pensionistico.
La cella B8 è facoltativa. Serve solo a rendersi conto della percentuale del reddito da destinare al piano pensionistico e la percentuale del reddito attuale coperta dalla pensione. 
La cella B9 indica il capitale da accumulare per il piano pensionistico. Il dato è espresso in </t>
        </r>
        <r>
          <rPr>
            <u val="single"/>
            <sz val="10"/>
            <rFont val="Arial"/>
            <family val="2"/>
          </rPr>
          <t>valore attuale</t>
        </r>
        <r>
          <rPr>
            <sz val="10"/>
            <rFont val="Arial"/>
            <family val="2"/>
          </rPr>
          <t>. Nello sviluppo del piano viene inserito il valore futuro, aumentato, cioè in base all'inflazione attesa indicata bella cella B12.
Nella cella B10 si deve indicare l'importo, espresso in valore attuale, della pensione che si vorrebbe avere.
Infine nella cella B13 si deve indicare il rendimento atteso degli investimenti. 
Inserendo questi dati si potrà leggere nelle celle blu:
1) il numero di anni per i quali si potrà percepire questa pensione prima che il capitale si esaurisca
2) il Montante a scadenza in termini nominali e reali
3) la rendita mensile con i coefficienti INPS in valore attuale. I coefficienti sono quelli attuali. Sottoscrivendo un prodotti di rendita con una assicurazione si avranno coefficienti anche molto diversi (variano, fra l'altro tra uomo e donna in base alle attese di vita). 
Lo scopo del foglio elettronico è quello di fornire dati indicativi. Variando i dati nelle celle gialle si può vedere, indicaticamente, come variera' la propria pensione “attesa”.</t>
        </r>
      </text>
    </comment>
  </commentList>
</comments>
</file>

<file path=xl/sharedStrings.xml><?xml version="1.0" encoding="utf-8"?>
<sst xmlns="http://schemas.openxmlformats.org/spreadsheetml/2006/main" count="27" uniqueCount="23">
  <si>
    <t>Piccolo foglio elettronico per il calcolo di un semplicissimo piano pensionistico</t>
  </si>
  <si>
    <t>Quanti anni hai?</t>
  </si>
  <si>
    <t>A che età vorresti andare in pensione</t>
  </si>
  <si>
    <t>Quanto capitale puoi destinare, da subito, alla pensione?</t>
  </si>
  <si>
    <t>Qual e' il tuo reddito annuo?</t>
  </si>
  <si>
    <t>Quanto vuoi/puoi accumulare, ogni anno, per la pensione?</t>
  </si>
  <si>
    <t>Che pensione (annua) vuoi avere?</t>
  </si>
  <si>
    <t>Percentuale di inflazione media attesa nel periodo</t>
  </si>
  <si>
    <t>Percentuale di rendimento medio atteso nel periodo</t>
  </si>
  <si>
    <t>Anni</t>
  </si>
  <si>
    <t>Finirà nell'anno</t>
  </si>
  <si>
    <t>Dopo la pensione, per quanti anni ti  durerà il capitale accumulato?</t>
  </si>
  <si>
    <t>Montante a scadenza (nominali)</t>
  </si>
  <si>
    <t>Montante a scadenza (in valore attuale)</t>
  </si>
  <si>
    <t>Rendita</t>
  </si>
  <si>
    <t>Coefficiente</t>
  </si>
  <si>
    <t>Rendita mensile in valore attuale</t>
  </si>
  <si>
    <t>Aiuto: lasciare il puntatore del mouse sopra il titolo per avere un piccolo testo di aiuto.</t>
  </si>
  <si>
    <t>Password</t>
  </si>
  <si>
    <t>Età</t>
  </si>
  <si>
    <t>di protezione</t>
  </si>
  <si>
    <t>aduc2006</t>
  </si>
  <si>
    <t>*</t>
  </si>
</sst>
</file>

<file path=xl/styles.xml><?xml version="1.0" encoding="utf-8"?>
<styleSheet xmlns="http://schemas.openxmlformats.org/spreadsheetml/2006/main">
  <numFmts count="6">
    <numFmt numFmtId="164" formatCode="GENERAL"/>
    <numFmt numFmtId="165" formatCode="[$€-410]\ #,##0.00;[RED]\-[$€-410]\ #,##0.00"/>
    <numFmt numFmtId="166" formatCode="0.00%"/>
    <numFmt numFmtId="167" formatCode="0.000%"/>
    <numFmt numFmtId="168" formatCode="0.0"/>
    <numFmt numFmtId="169" formatCode="GENERAL"/>
  </numFmts>
  <fonts count="10">
    <font>
      <sz val="10"/>
      <name val="Arial"/>
      <family val="2"/>
    </font>
    <font>
      <b/>
      <sz val="15"/>
      <name val="Arial"/>
      <family val="2"/>
    </font>
    <font>
      <b/>
      <sz val="10"/>
      <name val="Arial"/>
      <family val="2"/>
    </font>
    <font>
      <u val="single"/>
      <sz val="10"/>
      <name val="Arial"/>
      <family val="2"/>
    </font>
    <font>
      <sz val="10"/>
      <color indexed="9"/>
      <name val="Arial"/>
      <family val="2"/>
    </font>
    <font>
      <sz val="8"/>
      <color indexed="9"/>
      <name val="Arial"/>
      <family val="2"/>
    </font>
    <font>
      <b/>
      <sz val="14"/>
      <color indexed="9"/>
      <name val="Arial"/>
      <family val="2"/>
    </font>
    <font>
      <b/>
      <sz val="10"/>
      <color indexed="9"/>
      <name val="Arial"/>
      <family val="2"/>
    </font>
    <font>
      <b/>
      <sz val="10"/>
      <color indexed="17"/>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18"/>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0" borderId="0" xfId="0" applyFont="1" applyBorder="1" applyAlignment="1">
      <alignment/>
    </xf>
    <xf numFmtId="164" fontId="0" fillId="2" borderId="0" xfId="0" applyFill="1" applyAlignment="1" applyProtection="1">
      <alignment/>
      <protection locked="0"/>
    </xf>
    <xf numFmtId="164" fontId="0" fillId="0" borderId="0" xfId="0" applyNumberFormat="1" applyAlignment="1">
      <alignment/>
    </xf>
    <xf numFmtId="165" fontId="0" fillId="2" borderId="0" xfId="0" applyNumberFormat="1" applyFill="1" applyAlignment="1" applyProtection="1">
      <alignment/>
      <protection locked="0"/>
    </xf>
    <xf numFmtId="166" fontId="0" fillId="0" borderId="0" xfId="0" applyNumberFormat="1" applyAlignment="1">
      <alignment/>
    </xf>
    <xf numFmtId="166" fontId="0" fillId="2" borderId="0" xfId="0" applyNumberFormat="1" applyFill="1" applyAlignment="1" applyProtection="1">
      <alignment/>
      <protection locked="0"/>
    </xf>
    <xf numFmtId="164" fontId="4" fillId="3" borderId="0" xfId="0" applyFont="1" applyFill="1" applyAlignment="1">
      <alignment/>
    </xf>
    <xf numFmtId="164" fontId="5" fillId="3" borderId="0" xfId="0" applyFont="1" applyFill="1" applyAlignment="1">
      <alignment horizontal="center"/>
    </xf>
    <xf numFmtId="164" fontId="6" fillId="3" borderId="0" xfId="0" applyFont="1" applyFill="1" applyAlignment="1">
      <alignment wrapText="1"/>
    </xf>
    <xf numFmtId="164" fontId="6" fillId="3" borderId="0" xfId="0" applyFont="1" applyFill="1" applyAlignment="1">
      <alignment horizontal="center" wrapText="1"/>
    </xf>
    <xf numFmtId="165" fontId="6" fillId="3" borderId="0" xfId="0" applyNumberFormat="1" applyFont="1" applyFill="1" applyBorder="1" applyAlignment="1">
      <alignment horizontal="center" wrapText="1"/>
    </xf>
    <xf numFmtId="165" fontId="6" fillId="3" borderId="0" xfId="0" applyNumberFormat="1" applyFont="1" applyFill="1" applyAlignment="1">
      <alignment horizontal="center" wrapText="1"/>
    </xf>
    <xf numFmtId="167" fontId="7" fillId="3" borderId="0" xfId="0" applyNumberFormat="1" applyFont="1" applyFill="1" applyAlignment="1" applyProtection="1">
      <alignment horizontal="center" wrapText="1"/>
      <protection locked="0"/>
    </xf>
    <xf numFmtId="168" fontId="4" fillId="3" borderId="0" xfId="0" applyNumberFormat="1" applyFont="1" applyFill="1" applyAlignment="1">
      <alignment/>
    </xf>
    <xf numFmtId="164" fontId="8" fillId="0" borderId="0" xfId="0" applyFont="1" applyAlignment="1">
      <alignment/>
    </xf>
    <xf numFmtId="165" fontId="0" fillId="0" borderId="0" xfId="0" applyNumberFormat="1" applyAlignment="1">
      <alignment/>
    </xf>
    <xf numFmtId="164" fontId="0" fillId="0" borderId="0" xfId="0" applyAlignment="1">
      <alignment/>
    </xf>
    <xf numFmtId="165"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B7" sqref="B7"/>
    </sheetView>
  </sheetViews>
  <sheetFormatPr defaultColWidth="12.57421875" defaultRowHeight="12.75"/>
  <cols>
    <col min="1" max="1" width="55.7109375" style="0" customWidth="1"/>
    <col min="2" max="2" width="14.7109375" style="0" customWidth="1"/>
    <col min="3" max="16384" width="11.57421875" style="0" customWidth="1"/>
  </cols>
  <sheetData>
    <row r="1" spans="1:6" ht="19.5">
      <c r="A1" s="1" t="s">
        <v>0</v>
      </c>
      <c r="B1" s="1"/>
      <c r="C1" s="1"/>
      <c r="D1" s="1"/>
      <c r="E1" s="1"/>
      <c r="F1" s="1"/>
    </row>
    <row r="5" spans="1:2" ht="12.75">
      <c r="A5" t="s">
        <v>1</v>
      </c>
      <c r="B5" s="2">
        <v>35</v>
      </c>
    </row>
    <row r="6" spans="1:3" ht="12.75">
      <c r="A6" t="s">
        <v>2</v>
      </c>
      <c r="B6" s="2">
        <v>65</v>
      </c>
      <c r="C6" s="3">
        <f>B6-B5</f>
        <v>30</v>
      </c>
    </row>
    <row r="7" spans="1:2" ht="12.75">
      <c r="A7" t="s">
        <v>3</v>
      </c>
      <c r="B7" s="4">
        <v>0</v>
      </c>
    </row>
    <row r="8" spans="1:2" ht="12.75">
      <c r="A8" t="s">
        <v>4</v>
      </c>
      <c r="B8" s="4">
        <v>24000</v>
      </c>
    </row>
    <row r="9" spans="1:3" ht="12.75">
      <c r="A9" t="s">
        <v>5</v>
      </c>
      <c r="B9" s="4">
        <v>5000</v>
      </c>
      <c r="C9" s="5">
        <f>B9/B8</f>
        <v>0.20833333333333334</v>
      </c>
    </row>
    <row r="10" spans="1:3" ht="12.75">
      <c r="A10" t="s">
        <v>6</v>
      </c>
      <c r="B10" s="4">
        <f>2000*12</f>
        <v>24000</v>
      </c>
      <c r="C10" s="5">
        <f>B10/B8</f>
        <v>1</v>
      </c>
    </row>
    <row r="11" ht="12.75">
      <c r="B11" s="2"/>
    </row>
    <row r="12" spans="1:2" ht="12.75">
      <c r="A12" t="s">
        <v>7</v>
      </c>
      <c r="B12" s="6">
        <v>0.02</v>
      </c>
    </row>
    <row r="13" spans="1:2" ht="12.75">
      <c r="A13" t="s">
        <v>8</v>
      </c>
      <c r="B13" s="6">
        <v>0.04</v>
      </c>
    </row>
    <row r="14" spans="1:3" ht="12.75">
      <c r="A14" s="7"/>
      <c r="B14" s="8" t="s">
        <v>9</v>
      </c>
      <c r="C14" s="8" t="s">
        <v>10</v>
      </c>
    </row>
    <row r="15" spans="1:3" ht="36">
      <c r="A15" s="9" t="s">
        <v>11</v>
      </c>
      <c r="B15" s="10">
        <f>MAX(Tabelle!E1:E91)</f>
        <v>10</v>
      </c>
      <c r="C15" s="10">
        <f>MAX(Tabelle!G1:G90)</f>
        <v>2046</v>
      </c>
    </row>
    <row r="16" spans="1:3" ht="12.75">
      <c r="A16" s="7"/>
      <c r="B16" s="7"/>
      <c r="C16" s="7"/>
    </row>
    <row r="18" spans="1:3" ht="18">
      <c r="A18" s="9" t="s">
        <v>12</v>
      </c>
      <c r="B18" s="11">
        <f>Tabelle!I1</f>
        <v>365169.1611106672</v>
      </c>
      <c r="C18" s="11">
        <f>MAX(Tabelle!G4:G93)</f>
        <v>2046</v>
      </c>
    </row>
    <row r="19" spans="1:3" ht="36">
      <c r="A19" s="9" t="s">
        <v>13</v>
      </c>
      <c r="B19" s="11">
        <f>Tabelle!I1*((1+Inf)^-C6)</f>
        <v>201599.26340241462</v>
      </c>
      <c r="C19" s="11">
        <f>MAX(Tabelle!G5:G94)</f>
        <v>2046</v>
      </c>
    </row>
    <row r="21" spans="2:3" ht="12.75">
      <c r="B21" t="s">
        <v>14</v>
      </c>
      <c r="C21" t="s">
        <v>15</v>
      </c>
    </row>
    <row r="22" spans="1:3" ht="18">
      <c r="A22" s="9" t="s">
        <v>16</v>
      </c>
      <c r="B22" s="12">
        <f>(B18*C22)*((1+Inf)^-C6)/12</f>
        <v>1030.8442335310135</v>
      </c>
      <c r="C22" s="13">
        <f>VLOOKUP(B6,Tabelle!O2:P10,2)</f>
        <v>0.06136</v>
      </c>
    </row>
    <row r="23" spans="1:3" ht="12.75">
      <c r="A23" s="7"/>
      <c r="B23" s="7"/>
      <c r="C23" s="14"/>
    </row>
    <row r="29" spans="1:2" ht="12.75">
      <c r="A29" s="15" t="s">
        <v>17</v>
      </c>
      <c r="B29" s="15"/>
    </row>
  </sheetData>
  <mergeCells count="3">
    <mergeCell ref="A1:F1"/>
    <mergeCell ref="B18:C18"/>
    <mergeCell ref="B19:C19"/>
  </mergeCells>
  <dataValidations count="1">
    <dataValidation type="whole" allowBlank="1" showInputMessage="1" showErrorMessage="1" promptTitle="Inserisci l'età per la pensione" prompt="Devi inserire un valore tra 57 e 65 anni" errorTitle="Devi inserire un valore tra 57 e 65" sqref="B6">
      <formula1>57</formula1>
      <formula2>65</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Roman,Standard"&amp;12Pagina &amp;P</oddFooter>
  </headerFooter>
  <legacyDrawing r:id="rId2"/>
</worksheet>
</file>

<file path=xl/worksheets/sheet2.xml><?xml version="1.0" encoding="utf-8"?>
<worksheet xmlns="http://schemas.openxmlformats.org/spreadsheetml/2006/main" xmlns:r="http://schemas.openxmlformats.org/officeDocument/2006/relationships">
  <dimension ref="A1:W91"/>
  <sheetViews>
    <sheetView workbookViewId="0" topLeftCell="A1">
      <selection activeCell="A1" sqref="A1"/>
    </sheetView>
  </sheetViews>
  <sheetFormatPr defaultColWidth="12.57421875" defaultRowHeight="12.75"/>
  <cols>
    <col min="1" max="1" width="20.00390625" style="0" customWidth="1"/>
    <col min="2" max="3" width="11.57421875" style="0" customWidth="1"/>
    <col min="4" max="4" width="13.8515625" style="0" customWidth="1"/>
    <col min="5" max="7" width="11.57421875" style="0" customWidth="1"/>
    <col min="8" max="9" width="13.8515625" style="0" customWidth="1"/>
    <col min="10" max="16384" width="11.57421875" style="0" customWidth="1"/>
  </cols>
  <sheetData>
    <row r="1" spans="1:16" ht="12">
      <c r="A1">
        <v>0</v>
      </c>
      <c r="B1" s="3">
        <f ca="1">YEAR(TODAY())</f>
        <v>2006</v>
      </c>
      <c r="C1" s="16">
        <f>capitale_iniziale</f>
        <v>0</v>
      </c>
      <c r="E1" s="3">
        <f>IF(F1="","",G1-$G$1)</f>
        <v>0</v>
      </c>
      <c r="F1" s="3">
        <f>IF(G1="","",G1-$B$1)</f>
        <v>30</v>
      </c>
      <c r="G1" s="3">
        <f>MAX(B1:B90)</f>
        <v>2036</v>
      </c>
      <c r="H1" s="16">
        <f>Pensione*(1+Inf)^F1</f>
        <v>43472.67801848052</v>
      </c>
      <c r="I1" s="16">
        <f>MAX(D1:D90)</f>
        <v>365169.1611106672</v>
      </c>
      <c r="L1" t="s">
        <v>18</v>
      </c>
      <c r="O1" t="s">
        <v>19</v>
      </c>
      <c r="P1" t="s">
        <v>15</v>
      </c>
    </row>
    <row r="2" spans="1:16" ht="12">
      <c r="A2" s="3">
        <f>IF(OR(A1="",A1=Dati!$C$6),"",A1+1)</f>
        <v>1</v>
      </c>
      <c r="B2" s="3">
        <f>IF(A2="","",$B$1+A2)</f>
        <v>2007</v>
      </c>
      <c r="C2" s="16">
        <f>IF(B2="","",Rata*(1+Inf)^A2)</f>
        <v>5100</v>
      </c>
      <c r="D2" s="16">
        <f>IF(A2="","",C1*Rend+C1+C2)</f>
        <v>5100</v>
      </c>
      <c r="E2" s="3">
        <f>IF(F2="","",G2-$G$1)</f>
        <v>1</v>
      </c>
      <c r="F2" s="3">
        <f>IF(G2="","",G2-$B$1)</f>
        <v>31</v>
      </c>
      <c r="G2" s="3">
        <f>IF(OR(I1&lt;0,I1=""),"",G1+1)</f>
        <v>2037</v>
      </c>
      <c r="H2" s="16">
        <f>IF(G2="","",Pensione*(1+Inf)^F2)</f>
        <v>44342.13157885012</v>
      </c>
      <c r="I2" s="16">
        <f>IF(G2="","",I1*Rend+I1-H1)</f>
        <v>336303.24953661335</v>
      </c>
      <c r="L2" t="s">
        <v>20</v>
      </c>
      <c r="M2" t="s">
        <v>21</v>
      </c>
      <c r="O2">
        <v>57</v>
      </c>
      <c r="P2" s="5">
        <v>0.0472</v>
      </c>
    </row>
    <row r="3" spans="1:23" ht="12">
      <c r="A3" s="3">
        <f>IF(OR(A2="",A2=Dati!$C$6),"",A2+1)</f>
        <v>2</v>
      </c>
      <c r="B3" s="3">
        <f>IF(A3="","",$B$1+A3)</f>
        <v>2008</v>
      </c>
      <c r="C3" s="16">
        <f>IF(B3="","",Rata*(1+Inf)^A3)</f>
        <v>5202</v>
      </c>
      <c r="D3" s="16">
        <f>IF(A3="","",D2*Rend+D2+C3)</f>
        <v>10506</v>
      </c>
      <c r="E3" s="3">
        <f>IF(F3="","",G3-$G$1)</f>
        <v>2</v>
      </c>
      <c r="F3" s="3">
        <f>IF(G3="","",G3-$B$1)</f>
        <v>32</v>
      </c>
      <c r="G3" s="3">
        <f>IF(OR(I2&lt;0,I2=""),"",G2+1)</f>
        <v>2038</v>
      </c>
      <c r="H3" s="16">
        <f>IF(G3="","",Pensione*(1+Inf)^F3)</f>
        <v>45228.97421042713</v>
      </c>
      <c r="I3" s="16">
        <f>IF(G3="","",I2*Rend+I2-H2)</f>
        <v>305413.24793922773</v>
      </c>
      <c r="O3">
        <v>58</v>
      </c>
      <c r="P3" s="5">
        <v>0.048600000000000004</v>
      </c>
      <c r="Q3" s="5"/>
      <c r="R3" s="5"/>
      <c r="S3" s="5"/>
      <c r="T3" s="5"/>
      <c r="U3" s="5"/>
      <c r="V3" s="5"/>
      <c r="W3" s="5"/>
    </row>
    <row r="4" spans="1:16" ht="12">
      <c r="A4" s="3">
        <f>IF(OR(A3="",A3=Dati!$C$6),"",A3+1)</f>
        <v>3</v>
      </c>
      <c r="B4" s="3">
        <f>IF(A4="","",$B$1+A4)</f>
        <v>2009</v>
      </c>
      <c r="C4" s="16">
        <f>IF(B4="","",Rata*(1+Inf)^A4)</f>
        <v>5306.040000000001</v>
      </c>
      <c r="D4" s="16">
        <f>IF(A4="","",D3*Rend+D3+C4)</f>
        <v>16232.28</v>
      </c>
      <c r="E4" s="3">
        <f>IF(F4="","",G4-$G$1)</f>
        <v>3</v>
      </c>
      <c r="F4" s="3">
        <f>IF(G4="","",G4-$B$1)</f>
        <v>33</v>
      </c>
      <c r="G4" s="3">
        <f>IF(OR(I3&lt;0,I3=""),"",G3+1)</f>
        <v>2039</v>
      </c>
      <c r="H4" s="16">
        <f>IF(G4="","",Pensione*(1+Inf)^F4)</f>
        <v>46133.55369463567</v>
      </c>
      <c r="I4" s="16">
        <f>IF(G4="","",I3*Rend+I3-H3)</f>
        <v>272400.8036463697</v>
      </c>
      <c r="O4">
        <v>59</v>
      </c>
      <c r="P4" s="5">
        <v>0.05006</v>
      </c>
    </row>
    <row r="5" spans="1:16" ht="12">
      <c r="A5" s="3">
        <f>IF(OR(A4="",A4=Dati!$C$6),"",A4+1)</f>
        <v>4</v>
      </c>
      <c r="B5" s="3">
        <f>IF(A5="","",$B$1+A5)</f>
        <v>2010</v>
      </c>
      <c r="C5" s="16">
        <f>IF(B5="","",Rata*(1+Inf)^A5)</f>
        <v>5412.1608</v>
      </c>
      <c r="D5" s="16">
        <f>IF(A5="","",D4*Rend+D4+C5)</f>
        <v>22293.732000000004</v>
      </c>
      <c r="E5" s="3">
        <f>IF(F5="","",G5-$G$1)</f>
        <v>4</v>
      </c>
      <c r="F5" s="3">
        <f>IF(G5="","",G5-$B$1)</f>
        <v>34</v>
      </c>
      <c r="G5" s="3">
        <f>IF(OR(I4&lt;0,I4=""),"",G4+1)</f>
        <v>2040</v>
      </c>
      <c r="H5" s="16">
        <f>IF(G5="","",Pensione*(1+Inf)^F5)</f>
        <v>47056.22476852839</v>
      </c>
      <c r="I5" s="16">
        <f>IF(G5="","",I4*Rend+I4-H4)</f>
        <v>237163.28209758882</v>
      </c>
      <c r="O5">
        <v>60</v>
      </c>
      <c r="P5" s="5">
        <v>0.05163</v>
      </c>
    </row>
    <row r="6" spans="1:16" ht="12">
      <c r="A6" s="3">
        <f>IF(OR(A5="",A5=Dati!$C$6),"",A5+1)</f>
        <v>5</v>
      </c>
      <c r="B6" s="3">
        <f>IF(A6="","",$B$1+A6)</f>
        <v>2011</v>
      </c>
      <c r="C6" s="16">
        <f>IF(B6="","",Rata*(1+Inf)^A6)</f>
        <v>5520.404016</v>
      </c>
      <c r="D6" s="16">
        <f>IF(A6="","",D5*Rend+D5+C6)</f>
        <v>28705.885296000004</v>
      </c>
      <c r="E6" s="3">
        <f>IF(F6="","",G6-$G$1)</f>
        <v>5</v>
      </c>
      <c r="F6" s="3">
        <f>IF(G6="","",G6-$B$1)</f>
        <v>35</v>
      </c>
      <c r="G6" s="3">
        <f>IF(OR(I5&lt;0,I5=""),"",G5+1)</f>
        <v>2041</v>
      </c>
      <c r="H6" s="16">
        <f>IF(G6="","",Pensione*(1+Inf)^F6)</f>
        <v>47997.349263898956</v>
      </c>
      <c r="I6" s="16">
        <f>IF(G6="","",I5*Rend+I5-H5)</f>
        <v>199593.58861296397</v>
      </c>
      <c r="O6">
        <v>61</v>
      </c>
      <c r="P6" s="5">
        <v>0.05334</v>
      </c>
    </row>
    <row r="7" spans="1:16" ht="12">
      <c r="A7" s="3">
        <f>IF(OR(A6="",A6=Dati!$C$6),"",A6+1)</f>
        <v>6</v>
      </c>
      <c r="B7" s="3">
        <f>IF(A7="","",$B$1+A7)</f>
        <v>2012</v>
      </c>
      <c r="C7" s="16">
        <f>IF(B7="","",Rata*(1+Inf)^A7)</f>
        <v>5630.81209632</v>
      </c>
      <c r="D7" s="16">
        <f>IF(A7="","",D6*Rend+D6+C7)</f>
        <v>35484.93280416</v>
      </c>
      <c r="E7" s="3">
        <f>IF(F7="","",G7-$G$1)</f>
        <v>6</v>
      </c>
      <c r="F7" s="3">
        <f>IF(G7="","",G7-$B$1)</f>
        <v>36</v>
      </c>
      <c r="G7" s="3">
        <f>IF(OR(I6&lt;0,I6=""),"",G6+1)</f>
        <v>2042</v>
      </c>
      <c r="H7" s="16">
        <f>IF(G7="","",Pensione*(1+Inf)^F7)</f>
        <v>48957.29624917693</v>
      </c>
      <c r="I7" s="16">
        <f>IF(G7="","",I6*Rend+I6-H6)</f>
        <v>159579.9828935836</v>
      </c>
      <c r="O7">
        <v>62</v>
      </c>
      <c r="P7" s="5">
        <v>0.05514</v>
      </c>
    </row>
    <row r="8" spans="1:16" ht="12">
      <c r="A8" s="3">
        <f>IF(OR(A7="",A7=Dati!$C$6),"",A7+1)</f>
        <v>7</v>
      </c>
      <c r="B8" s="3">
        <f>IF(A8="","",$B$1+A8)</f>
        <v>2013</v>
      </c>
      <c r="C8" s="16">
        <f>IF(B8="","",Rata*(1+Inf)^A8)</f>
        <v>5743.4283382464</v>
      </c>
      <c r="D8" s="16">
        <f>IF(A8="","",D7*Rend+D7+C8)</f>
        <v>42647.7584545728</v>
      </c>
      <c r="E8" s="3">
        <f>IF(F8="","",G8-$G$1)</f>
        <v>7</v>
      </c>
      <c r="F8" s="3">
        <f>IF(G8="","",G8-$B$1)</f>
        <v>37</v>
      </c>
      <c r="G8" s="3">
        <f>IF(OR(I7&lt;0,I7=""),"",G7+1)</f>
        <v>2043</v>
      </c>
      <c r="H8" s="16">
        <f>IF(G8="","",Pensione*(1+Inf)^F8)</f>
        <v>49936.442174160475</v>
      </c>
      <c r="I8" s="16">
        <f>IF(G8="","",I7*Rend+I7-H7)</f>
        <v>117005.88596015002</v>
      </c>
      <c r="O8">
        <v>63</v>
      </c>
      <c r="P8" s="5">
        <v>0.05706000000000001</v>
      </c>
    </row>
    <row r="9" spans="1:16" ht="12">
      <c r="A9" s="3">
        <f>IF(OR(A8="",A8=Dati!$C$6),"",A8+1)</f>
        <v>8</v>
      </c>
      <c r="B9" s="3">
        <f>IF(A9="","",$B$1+A9)</f>
        <v>2014</v>
      </c>
      <c r="C9" s="16">
        <f>IF(B9="","",Rata*(1+Inf)^A9)</f>
        <v>5858.296905011329</v>
      </c>
      <c r="D9" s="16">
        <f>IF(A9="","",D8*Rend+D8+C9)</f>
        <v>50211.965697767046</v>
      </c>
      <c r="E9" s="3">
        <f>IF(F9="","",G9-$G$1)</f>
        <v>8</v>
      </c>
      <c r="F9" s="3">
        <f>IF(G9="","",G9-$B$1)</f>
        <v>38</v>
      </c>
      <c r="G9" s="3">
        <f>IF(OR(I8&lt;0,I8=""),"",G8+1)</f>
        <v>2044</v>
      </c>
      <c r="H9" s="16">
        <f>IF(G9="","",Pensione*(1+Inf)^F9)</f>
        <v>50935.171017643675</v>
      </c>
      <c r="I9" s="16">
        <f>IF(G9="","",I8*Rend+I8-H8)</f>
        <v>71749.67922439554</v>
      </c>
      <c r="O9">
        <v>64</v>
      </c>
      <c r="P9" s="5">
        <v>0.059109999999999996</v>
      </c>
    </row>
    <row r="10" spans="1:16" ht="12">
      <c r="A10" s="3">
        <f>IF(OR(A9="",A9=Dati!$C$6),"",A9+1)</f>
        <v>9</v>
      </c>
      <c r="B10" s="3">
        <f>IF(A10="","",$B$1+A10)</f>
        <v>2015</v>
      </c>
      <c r="C10" s="16">
        <f>IF(B10="","",Rata*(1+Inf)^A10)</f>
        <v>5975.462843111555</v>
      </c>
      <c r="D10" s="16">
        <f>IF(A10="","",D9*Rend+D9+C10)</f>
        <v>58195.90716878929</v>
      </c>
      <c r="E10" s="3">
        <f>IF(F10="","",G10-$G$1)</f>
        <v>9</v>
      </c>
      <c r="F10" s="3">
        <f>IF(G10="","",G10-$B$1)</f>
        <v>39</v>
      </c>
      <c r="G10" s="3">
        <f>IF(OR(I9&lt;0,I9=""),"",G9+1)</f>
        <v>2045</v>
      </c>
      <c r="H10" s="16">
        <f>IF(G10="","",Pensione*(1+Inf)^F10)</f>
        <v>51953.87443799655</v>
      </c>
      <c r="I10" s="16">
        <f>IF(G10="","",I9*Rend+I9-H9)</f>
        <v>23684.49537572768</v>
      </c>
      <c r="O10">
        <v>65</v>
      </c>
      <c r="P10" s="5">
        <v>0.06136</v>
      </c>
    </row>
    <row r="11" spans="1:9" ht="12">
      <c r="A11" s="3">
        <f>IF(OR(A10="",A10=Dati!$C$6),"",A10+1)</f>
        <v>10</v>
      </c>
      <c r="B11" s="3">
        <f>IF(A11="","",$B$1+A11)</f>
        <v>2016</v>
      </c>
      <c r="C11" s="16">
        <f>IF(B11="","",Rata*(1+Inf)^A11)</f>
        <v>6094.9720999737865</v>
      </c>
      <c r="D11" s="16">
        <f>IF(A11="","",D10*Rend+D10+C11)</f>
        <v>66618.71555551465</v>
      </c>
      <c r="E11" s="3">
        <f>IF(F11="","",G11-$G$1)</f>
        <v>10</v>
      </c>
      <c r="F11" s="3">
        <f>IF(G11="","",G11-$B$1)</f>
        <v>40</v>
      </c>
      <c r="G11" s="3">
        <f>IF(OR(I10&lt;0,I10=""),"",G10+1)</f>
        <v>2046</v>
      </c>
      <c r="H11" s="16">
        <f>IF(G11="","",Pensione*(1+Inf)^F11)</f>
        <v>52992.95192675648</v>
      </c>
      <c r="I11" s="16">
        <f>IF(G11="","",I10*Rend+I10-H10)</f>
        <v>-27321.99924723976</v>
      </c>
    </row>
    <row r="12" spans="1:9" ht="12">
      <c r="A12" s="3">
        <f>IF(OR(A11="",A11=Dati!$C$6),"",A11+1)</f>
        <v>11</v>
      </c>
      <c r="B12" s="3">
        <f>IF(A12="","",$B$1+A12)</f>
        <v>2017</v>
      </c>
      <c r="C12" s="16">
        <f>IF(B12="","",Rata*(1+Inf)^A12)</f>
        <v>6216.8715419732625</v>
      </c>
      <c r="D12" s="16">
        <f>IF(A12="","",D11*Rend+D11+C12)</f>
        <v>75500.3357197085</v>
      </c>
      <c r="E12" s="3">
        <f>IF(F12="","",G12-$G$1)</f>
      </c>
      <c r="F12" s="3">
        <f>IF(G12="","",G12-$B$1)</f>
      </c>
      <c r="G12" s="3">
        <f>IF(OR(I11&lt;0,I11=""),"",G11+1)</f>
      </c>
      <c r="H12" s="16">
        <f>IF(G12="","",Pensione*(1+Inf)^F12)</f>
      </c>
      <c r="I12" s="16">
        <f>IF(G12="","",I11*Rend+I11-H11)</f>
      </c>
    </row>
    <row r="13" spans="1:9" ht="12">
      <c r="A13" s="3">
        <f>IF(OR(A12="",A12=Dati!$C$6),"",A12+1)</f>
        <v>12</v>
      </c>
      <c r="B13" s="3">
        <f>IF(A13="","",$B$1+A13)</f>
        <v>2018</v>
      </c>
      <c r="C13" s="16">
        <f>IF(B13="","",Rata*(1+Inf)^A13)</f>
        <v>6341.208972812728</v>
      </c>
      <c r="D13" s="16">
        <f>IF(A13="","",D12*Rend+D12+C13)</f>
        <v>84861.55812130957</v>
      </c>
      <c r="E13" s="3">
        <f>IF(F13="","",G13-$G$1)</f>
      </c>
      <c r="F13" s="3">
        <f>IF(G13="","",G13-$B$1)</f>
      </c>
      <c r="G13" s="3">
        <f>IF(OR(I12&lt;0,I12=""),"",G12+1)</f>
      </c>
      <c r="H13" s="16">
        <f>IF(G13="","",Pensione*(1+Inf)^F13)</f>
      </c>
      <c r="I13" s="16">
        <f>IF(G13="","",I12*Rend+I12-H12)</f>
      </c>
    </row>
    <row r="14" spans="1:9" ht="12">
      <c r="A14" s="3">
        <f>IF(OR(A13="",A13=Dati!$C$6),"",A13+1)</f>
        <v>13</v>
      </c>
      <c r="B14" s="3">
        <f>IF(A14="","",$B$1+A14)</f>
        <v>2019</v>
      </c>
      <c r="C14" s="16">
        <f>IF(B14="","",Rata*(1+Inf)^A14)</f>
        <v>6468.033152268983</v>
      </c>
      <c r="D14" s="16">
        <f>IF(A14="","",D13*Rend+D13+C14)</f>
        <v>94724.05359843094</v>
      </c>
      <c r="E14" s="3">
        <f>IF(F14="","",G14-$G$1)</f>
      </c>
      <c r="F14" s="3">
        <f>IF(G14="","",G14-$B$1)</f>
      </c>
      <c r="G14" s="3">
        <f>IF(OR(I13&lt;0,I13=""),"",G13+1)</f>
      </c>
      <c r="H14" s="16">
        <f>IF(G14="","",Pensione*(1+Inf)^F14)</f>
      </c>
      <c r="I14" s="16">
        <f>IF(G14="","",I13*Rend+I13-H13)</f>
      </c>
    </row>
    <row r="15" spans="1:9" ht="12">
      <c r="A15" s="3">
        <f>IF(OR(A14="",A14=Dati!$C$6),"",A14+1)</f>
        <v>14</v>
      </c>
      <c r="B15" s="3">
        <f>IF(A15="","",$B$1+A15)</f>
        <v>2020</v>
      </c>
      <c r="C15" s="16">
        <f>IF(B15="","",Rata*(1+Inf)^A15)</f>
        <v>6597.393815314362</v>
      </c>
      <c r="D15" s="16">
        <f>IF(A15="","",D14*Rend+D14+C15)</f>
        <v>105110.40955768255</v>
      </c>
      <c r="E15" s="3">
        <f>IF(F15="","",G15-$G$1)</f>
      </c>
      <c r="F15" s="3">
        <f>IF(G15="","",G15-$B$1)</f>
      </c>
      <c r="G15" s="3">
        <f>IF(OR(I14&lt;0,I14=""),"",G14+1)</f>
      </c>
      <c r="H15" s="16">
        <f>IF(G15="","",Pensione*(1+Inf)^F15)</f>
      </c>
      <c r="I15" s="16">
        <f>IF(G15="","",I14*Rend+I14-H14)</f>
      </c>
    </row>
    <row r="16" spans="1:9" ht="12">
      <c r="A16" s="3">
        <f>IF(OR(A15="",A15=Dati!$C$6),"",A15+1)</f>
        <v>15</v>
      </c>
      <c r="B16" s="3">
        <f>IF(A16="","",$B$1+A16)</f>
        <v>2021</v>
      </c>
      <c r="C16" s="16">
        <f>IF(B16="","",Rata*(1+Inf)^A16)</f>
        <v>6729.34169162065</v>
      </c>
      <c r="D16" s="16">
        <f>IF(A16="","",D15*Rend+D15+C16)</f>
        <v>116044.1676316105</v>
      </c>
      <c r="E16" s="3">
        <f>IF(F16="","",G16-$G$1)</f>
      </c>
      <c r="F16" s="3">
        <f>IF(G16="","",G16-$B$1)</f>
      </c>
      <c r="G16" s="3">
        <f>IF(OR(I15&lt;0,I15=""),"",G15+1)</f>
      </c>
      <c r="H16" s="16">
        <f>IF(G16="","",Pensione*(1+Inf)^F16)</f>
      </c>
      <c r="I16" s="16">
        <f>IF(G16="","",I15*Rend+I15-H15)</f>
      </c>
    </row>
    <row r="17" spans="1:9" ht="12">
      <c r="A17" s="17">
        <f>IF(OR(A16="",A16=Dati!$C$6),"",A16+1)</f>
        <v>16</v>
      </c>
      <c r="B17" s="17">
        <f>IF(A17="","",$B$1+A17)</f>
        <v>2022</v>
      </c>
      <c r="C17" s="16">
        <f>IF(B17="","",Rata*(1+Inf)^A17)</f>
        <v>6863.928525453062</v>
      </c>
      <c r="D17" s="18">
        <f>IF(A17="","",D16*Rend+D16+C17)</f>
        <v>127549.86286232798</v>
      </c>
      <c r="E17" s="3">
        <f>IF(F17="","",G17-$G$1)</f>
      </c>
      <c r="F17" s="3">
        <f>IF(G17="","",G17-$B$1)</f>
      </c>
      <c r="G17" s="3">
        <f>IF(OR(I16&lt;0,I16=""),"",G16+1)</f>
      </c>
      <c r="H17" s="16">
        <f>IF(G17="","",Pensione*(1+Inf)^F17)</f>
      </c>
      <c r="I17" s="16">
        <f>IF(G17="","",I16*Rend+I16-H16)</f>
      </c>
    </row>
    <row r="18" spans="1:9" ht="12">
      <c r="A18" s="17">
        <f>IF(OR(A17="",A17=Dati!$C$6),"",A17+1)</f>
        <v>17</v>
      </c>
      <c r="B18" s="17">
        <f>IF(A18="","",$B$1+A18)</f>
        <v>2023</v>
      </c>
      <c r="C18" s="16">
        <f>IF(B18="","",Rata*(1+Inf)^A18)</f>
        <v>7001.207095962124</v>
      </c>
      <c r="D18" s="18">
        <f>IF(A18="","",D17*Rend+D17+C18)</f>
        <v>139653.06447278324</v>
      </c>
      <c r="E18" s="3">
        <f>IF(F18="","",G18-$G$1)</f>
      </c>
      <c r="F18" s="3">
        <f>IF(G18="","",G18-$B$1)</f>
      </c>
      <c r="G18" s="3">
        <f>IF(OR(I17&lt;0,I17=""),"",G17+1)</f>
      </c>
      <c r="H18" s="16">
        <f>IF(G18="","",Pensione*(1+Inf)^F18)</f>
      </c>
      <c r="I18" s="16">
        <f>IF(G18="","",I17*Rend+I17-H17)</f>
      </c>
    </row>
    <row r="19" spans="1:9" ht="12">
      <c r="A19" s="17">
        <f>IF(OR(A18="",A18=Dati!$C$6),"",A18+1)</f>
        <v>18</v>
      </c>
      <c r="B19" s="17">
        <f>IF(A19="","",$B$1+A19)</f>
        <v>2024</v>
      </c>
      <c r="C19" s="16">
        <f>IF(B19="","",Rata*(1+Inf)^A19)</f>
        <v>7141.231237881367</v>
      </c>
      <c r="D19" s="18">
        <f>IF(A19="","",D18*Rend+D18+C19)</f>
        <v>152380.41828957596</v>
      </c>
      <c r="E19" s="3">
        <f>IF(F19="","",G19-$G$1)</f>
      </c>
      <c r="F19" s="3">
        <f>IF(G19="","",G19-$B$1)</f>
      </c>
      <c r="G19" s="3">
        <f>IF(OR(I18&lt;0,I18=""),"",G18+1)</f>
      </c>
      <c r="H19" s="16">
        <f>IF(G19="","",Pensione*(1+Inf)^F19)</f>
      </c>
      <c r="I19" s="16">
        <f>IF(G19="","",I18*Rend+I18-H18)</f>
      </c>
    </row>
    <row r="20" spans="1:9" ht="12">
      <c r="A20" s="17">
        <f>IF(OR(A19="",A19=Dati!$C$6),"",A19+1)</f>
        <v>19</v>
      </c>
      <c r="B20" s="17">
        <f>IF(A20="","",$B$1+A20)</f>
        <v>2025</v>
      </c>
      <c r="C20" s="16">
        <f>IF(B20="","",Rata*(1+Inf)^A20)</f>
        <v>7284.055862638994</v>
      </c>
      <c r="D20" s="18">
        <f>IF(A20="","",D19*Rend+D19+C20)</f>
        <v>165759.69088379797</v>
      </c>
      <c r="E20" s="3">
        <f>IF(F20="","",G20-$G$1)</f>
      </c>
      <c r="F20" s="3">
        <f>IF(G20="","",G20-$B$1)</f>
      </c>
      <c r="G20" s="3">
        <f>IF(OR(I19&lt;0,I19=""),"",G19+1)</f>
      </c>
      <c r="H20" s="16">
        <f>IF(G20="","",Pensione*(1+Inf)^F20)</f>
      </c>
      <c r="I20" s="16">
        <f>IF(G20="","",I19*Rend+I19-H19)</f>
      </c>
    </row>
    <row r="21" spans="1:9" ht="12">
      <c r="A21" s="17">
        <f>IF(OR(A20="",A20=Dati!$C$6),"",A20+1)</f>
        <v>20</v>
      </c>
      <c r="B21" s="17">
        <f>IF(A21="","",$B$1+A21)</f>
        <v>2026</v>
      </c>
      <c r="C21" s="16">
        <f>IF(B21="","",Rata*(1+Inf)^A21)</f>
        <v>7429.736979891774</v>
      </c>
      <c r="D21" s="18">
        <f>IF(A21="","",D20*Rend+D20+C21)</f>
        <v>179819.81549904167</v>
      </c>
      <c r="E21" s="3">
        <f>IF(F21="","",G21-$G$1)</f>
      </c>
      <c r="F21" s="3">
        <f>IF(G21="","",G21-$B$1)</f>
      </c>
      <c r="G21" s="3">
        <f>IF(OR(I20&lt;0,I20=""),"",G20+1)</f>
      </c>
      <c r="H21" s="16">
        <f>IF(G21="","",Pensione*(1+Inf)^F21)</f>
      </c>
      <c r="I21" s="16">
        <f>IF(G21="","",I20*Rend+I20-H20)</f>
      </c>
    </row>
    <row r="22" spans="1:9" ht="12">
      <c r="A22" s="17">
        <f>IF(OR(A21="",A21=Dati!$C$6),"",A21+1)</f>
        <v>21</v>
      </c>
      <c r="B22" s="17">
        <f>IF(A22="","",$B$1+A22)</f>
        <v>2027</v>
      </c>
      <c r="C22" s="16">
        <f>IF(B22="","",Rata*(1+Inf)^A22)</f>
        <v>7578.331719489609</v>
      </c>
      <c r="D22" s="18">
        <f>IF(A22="","",D21*Rend+D21+C22)</f>
        <v>194590.93983849295</v>
      </c>
      <c r="E22">
        <f>IF(F22="","",G22-$G$1)</f>
      </c>
      <c r="F22">
        <f>IF(G22="","",G22-$B$1)</f>
      </c>
      <c r="G22">
        <f>IF(OR(I21&lt;0,I21=""),"",G21+1)</f>
      </c>
      <c r="H22" s="16">
        <f>IF(G22="","",Pensione*(1+Inf)^F22)</f>
      </c>
      <c r="I22">
        <f>IF(G22="","",I21*Rend+I21-H21)</f>
      </c>
    </row>
    <row r="23" spans="1:9" ht="12">
      <c r="A23" s="17">
        <f>IF(OR(A22="",A22=Dati!$C$6),"",A22+1)</f>
        <v>22</v>
      </c>
      <c r="B23" s="17">
        <f>IF(A23="","",$B$1+A23)</f>
        <v>2028</v>
      </c>
      <c r="C23" s="16">
        <f>IF(B23="","",Rata*(1+Inf)^A23)</f>
        <v>7729.898353879402</v>
      </c>
      <c r="D23" s="18">
        <f>IF(A23="","",D22*Rend+D22+C23)</f>
        <v>210104.47578591207</v>
      </c>
      <c r="E23">
        <f>IF(F23="","",G23-$G$1)</f>
      </c>
      <c r="F23">
        <f>IF(G23="","",G23-$B$1)</f>
      </c>
      <c r="G23">
        <f>IF(OR(I22&lt;0,I22=""),"",G22+1)</f>
      </c>
      <c r="H23" s="16">
        <f>IF(G23="","",Pensione*(1+Inf)^F23)</f>
      </c>
      <c r="I23">
        <f>IF(G23="","",I22*Rend+I22-H22)</f>
      </c>
    </row>
    <row r="24" spans="1:9" ht="12">
      <c r="A24" s="17">
        <f>IF(OR(A23="",A23=Dati!$C$6),"",A23+1)</f>
        <v>23</v>
      </c>
      <c r="B24" s="17">
        <f>IF(A24="","",$B$1+A24)</f>
        <v>2029</v>
      </c>
      <c r="C24" s="16">
        <f>IF(B24="","",Rata*(1+Inf)^A24)</f>
        <v>7884.4963209569905</v>
      </c>
      <c r="D24" s="18">
        <f>IF(A24="","",D23*Rend+D23+C24)</f>
        <v>226393.15113830555</v>
      </c>
      <c r="E24">
        <f>IF(F24="","",G24-$G$1)</f>
      </c>
      <c r="F24">
        <f>IF(G24="","",G24-$B$1)</f>
      </c>
      <c r="G24">
        <f>IF(OR(I23&lt;0,I23=""),"",G23+1)</f>
      </c>
      <c r="H24" s="16">
        <f>IF(G24="","",Pensione*(1+Inf)^F24)</f>
      </c>
      <c r="I24">
        <f>IF(G24="","",I23*Rend+I23-H23)</f>
      </c>
    </row>
    <row r="25" spans="1:9" ht="12">
      <c r="A25" s="17">
        <f>IF(OR(A24="",A24=Dati!$C$6),"",A24+1)</f>
        <v>24</v>
      </c>
      <c r="B25" s="17">
        <f>IF(A25="","",$B$1+A25)</f>
        <v>2030</v>
      </c>
      <c r="C25" s="16">
        <f>IF(B25="","",Rata*(1+Inf)^A25)</f>
        <v>8042.186247376131</v>
      </c>
      <c r="D25" s="18">
        <f>IF(A25="","",D24*Rend+D24+C25)</f>
        <v>243491.0634312139</v>
      </c>
      <c r="E25">
        <f>IF(F25="","",G25-$G$1)</f>
      </c>
      <c r="F25">
        <f>IF(G25="","",G25-$B$1)</f>
      </c>
      <c r="G25">
        <f>IF(OR(I24&lt;0,I24=""),"",G24+1)</f>
      </c>
      <c r="H25" s="16">
        <f>IF(G25="","",Pensione*(1+Inf)^F25)</f>
      </c>
      <c r="I25">
        <f>IF(G25="","",I24*Rend+I24-H24)</f>
      </c>
    </row>
    <row r="26" spans="1:9" ht="12">
      <c r="A26" s="17">
        <f>IF(OR(A25="",A25=Dati!$C$6),"",A25+1)</f>
        <v>25</v>
      </c>
      <c r="B26" s="17">
        <f>IF(A26="","",$B$1+A26)</f>
        <v>2031</v>
      </c>
      <c r="C26" s="16">
        <f>IF(B26="","",Rata*(1+Inf)^A26)</f>
        <v>8203.029972323653</v>
      </c>
      <c r="D26" s="18">
        <f>IF(A26="","",D25*Rend+D25+C26)</f>
        <v>261433.7359407861</v>
      </c>
      <c r="E26">
        <f>IF(F26="","",G26-$G$1)</f>
      </c>
      <c r="F26">
        <f>IF(G26="","",G26-$B$1)</f>
      </c>
      <c r="G26">
        <f>IF(OR(I25&lt;0,I25=""),"",G25+1)</f>
      </c>
      <c r="H26" s="16">
        <f>IF(G26="","",Pensione*(1+Inf)^F26)</f>
      </c>
      <c r="I26">
        <f>IF(G26="","",I25*Rend+I25-H25)</f>
      </c>
    </row>
    <row r="27" spans="1:9" ht="12">
      <c r="A27" s="17">
        <f>IF(OR(A26="",A26=Dati!$C$6),"",A26+1)</f>
        <v>26</v>
      </c>
      <c r="B27" s="17">
        <f>IF(A27="","",$B$1+A27)</f>
        <v>2032</v>
      </c>
      <c r="C27" s="16">
        <f>IF(B27="","",Rata*(1+Inf)^A27)</f>
        <v>8367.090571770126</v>
      </c>
      <c r="D27" s="18">
        <f>IF(A27="","",D26*Rend+D26+C27)</f>
        <v>280258.1759501877</v>
      </c>
      <c r="E27">
        <f>IF(F27="","",G27-$G$1)</f>
      </c>
      <c r="F27">
        <f>IF(G27="","",G27-$B$1)</f>
      </c>
      <c r="G27">
        <f>IF(OR(I26&lt;0,I26=""),"",G26+1)</f>
      </c>
      <c r="H27" s="16">
        <f>IF(G27="","",Pensione*(1+Inf)^F27)</f>
      </c>
      <c r="I27">
        <f>IF(G27="","",I26*Rend+I26-H26)</f>
      </c>
    </row>
    <row r="28" spans="1:9" ht="12">
      <c r="A28" s="17">
        <f>IF(OR(A27="",A27=Dati!$C$6),"",A27+1)</f>
        <v>27</v>
      </c>
      <c r="B28" s="17">
        <f>IF(A28="","",$B$1+A28)</f>
        <v>2033</v>
      </c>
      <c r="C28" s="16">
        <f>IF(B28="","",Rata*(1+Inf)^A28)</f>
        <v>8534.432383205529</v>
      </c>
      <c r="D28" s="18">
        <f>IF(A28="","",D27*Rend+D27+C28)</f>
        <v>300002.93537140073</v>
      </c>
      <c r="E28">
        <f>IF(F28="","",G28-$G$1)</f>
      </c>
      <c r="F28">
        <f>IF(G28="","",G28-$B$1)</f>
      </c>
      <c r="G28">
        <f>IF(OR(I27&lt;0,I27=""),"",G27+1)</f>
      </c>
      <c r="H28" s="16">
        <f>IF(G28="","",Pensione*(1+Inf)^F28)</f>
      </c>
      <c r="I28">
        <f>IF(G28="","",I27*Rend+I27-H27)</f>
      </c>
    </row>
    <row r="29" spans="1:9" ht="12">
      <c r="A29" s="17">
        <f>IF(OR(A28="",A28=Dati!$C$6),"",A28+1)</f>
        <v>28</v>
      </c>
      <c r="B29" s="17">
        <f>IF(A29="","",$B$1+A29)</f>
        <v>2034</v>
      </c>
      <c r="C29" s="16">
        <f>IF(B29="","",Rata*(1+Inf)^A29)</f>
        <v>8705.12103086964</v>
      </c>
      <c r="D29" s="18">
        <f>IF(A29="","",D28*Rend+D28+C29)</f>
        <v>320708.17381712643</v>
      </c>
      <c r="E29">
        <f>IF(F29="","",G29-$G$1)</f>
      </c>
      <c r="F29">
        <f>IF(G29="","",G29-$B$1)</f>
      </c>
      <c r="G29">
        <f>IF(OR(I28&lt;0,I28=""),"",G28+1)</f>
      </c>
      <c r="H29" s="16">
        <f>IF(G29="","",Pensione*(1+Inf)^F29)</f>
      </c>
      <c r="I29">
        <f>IF(G29="","",I28*Rend+I28-H28)</f>
      </c>
    </row>
    <row r="30" spans="1:9" ht="12">
      <c r="A30" s="17">
        <f>IF(OR(A29="",A29=Dati!$C$6),"",A29+1)</f>
        <v>29</v>
      </c>
      <c r="B30" s="17">
        <f>IF(A30="","",$B$1+A30)</f>
        <v>2035</v>
      </c>
      <c r="C30" s="16">
        <f>IF(B30="","",Rata*(1+Inf)^A30)</f>
        <v>8879.223451487032</v>
      </c>
      <c r="D30" s="18">
        <f>IF(A30="","",D29*Rend+D29+C30)</f>
        <v>342415.72422129853</v>
      </c>
      <c r="E30">
        <f>IF(F30="","",G30-$G$1)</f>
      </c>
      <c r="F30">
        <f>IF(G30="","",G30-$B$1)</f>
      </c>
      <c r="G30">
        <f>IF(OR(I29&lt;0,I29=""),"",G29+1)</f>
      </c>
      <c r="H30" s="16">
        <f>IF(G30="","",Pensione*(1+Inf)^F30)</f>
      </c>
      <c r="I30">
        <f>IF(G30="","",I29*Rend+I29-H29)</f>
      </c>
    </row>
    <row r="31" spans="1:9" ht="12">
      <c r="A31" s="17">
        <f>IF(OR(A30="",A30=Dati!$C$6),"",A30+1)</f>
        <v>30</v>
      </c>
      <c r="B31" s="17">
        <f>IF(A31="","",$B$1+A31)</f>
        <v>2036</v>
      </c>
      <c r="C31" s="16">
        <f>IF(B31="","",Rata*(1+Inf)^A31)</f>
        <v>9056.807920516774</v>
      </c>
      <c r="D31" s="18">
        <f>IF(A31="","",D30*Rend+D30+C31)</f>
        <v>365169.1611106672</v>
      </c>
      <c r="E31">
        <f>IF(F31="","",G31-$G$1)</f>
      </c>
      <c r="F31">
        <f>IF(G31="","",G31-$B$1)</f>
      </c>
      <c r="G31">
        <f>IF(OR(I30&lt;0,I30=""),"",G30+1)</f>
      </c>
      <c r="H31" s="16">
        <f>IF(G31="","",Pensione*(1+Inf)^F31)</f>
      </c>
      <c r="I31">
        <f>IF(G31="","",I30*Rend+I30-H30)</f>
      </c>
    </row>
    <row r="32" spans="1:9" ht="12">
      <c r="A32">
        <f>IF(OR(A31="",A31=Dati!$C$6),"",A31+1)</f>
      </c>
      <c r="B32">
        <f>IF(A32="","",$B$1+A32)</f>
      </c>
      <c r="C32" s="16">
        <f>IF(B32="","",Rata*(1+Inf)^A32)</f>
      </c>
      <c r="D32">
        <f>IF(A32="","",D31*Rend+D31+C32)</f>
      </c>
      <c r="E32">
        <f>IF(F32="","",G32-$G$1)</f>
      </c>
      <c r="F32">
        <f>IF(G32="","",G32-$B$1)</f>
      </c>
      <c r="G32">
        <f>IF(OR(I31&lt;0,I31=""),"",G31+1)</f>
      </c>
      <c r="H32" s="16">
        <f>IF(G32="","",Pensione*(1+Inf)^F32)</f>
      </c>
      <c r="I32">
        <f>IF(G32="","",I31*Rend+I31-H31)</f>
      </c>
    </row>
    <row r="33" spans="1:9" ht="12">
      <c r="A33">
        <f>IF(OR(A32="",A32=Dati!$C$6),"",A32+1)</f>
      </c>
      <c r="B33">
        <f>IF(A33="","",$B$1+A33)</f>
      </c>
      <c r="C33" s="16">
        <f>IF(B33="","",Rata*(1+Inf)^A33)</f>
      </c>
      <c r="D33">
        <f>IF(A33="","",D32*Rend+D32+C33)</f>
      </c>
      <c r="E33">
        <f>IF(F33="","",G33-$G$1)</f>
      </c>
      <c r="F33">
        <f>IF(G33="","",G33-$B$1)</f>
      </c>
      <c r="G33">
        <f>IF(OR(I32&lt;0,I32=""),"",G32+1)</f>
      </c>
      <c r="H33" s="16">
        <f>IF(G33="","",Pensione*(1+Inf)^F33)</f>
      </c>
      <c r="I33">
        <f>IF(G33="","",I32*Rend+I32-H32)</f>
      </c>
    </row>
    <row r="34" spans="1:9" ht="12">
      <c r="A34">
        <f>IF(OR(A33="",A33=Dati!$C$6),"",A33+1)</f>
      </c>
      <c r="B34">
        <f>IF(A34="","",$B$1+A34)</f>
      </c>
      <c r="C34" s="16">
        <f>IF(B34="","",Rata*(1+Inf)^A34)</f>
      </c>
      <c r="D34">
        <f>IF(A34="","",D33*Rend+D33+C34)</f>
      </c>
      <c r="E34">
        <f>IF(F34="","",G34-$G$1)</f>
      </c>
      <c r="F34">
        <f>IF(G34="","",G34-$B$1)</f>
      </c>
      <c r="G34">
        <f>IF(OR(I33&lt;0,I33=""),"",G33+1)</f>
      </c>
      <c r="H34" s="16">
        <f>IF(G34="","",Pensione*(1+Inf)^F34)</f>
      </c>
      <c r="I34">
        <f>IF(G34="","",I33*Rend+I33-H33)</f>
      </c>
    </row>
    <row r="35" spans="1:9" ht="12">
      <c r="A35">
        <f>IF(OR(A34="",A34=Dati!$C$6),"",A34+1)</f>
      </c>
      <c r="B35">
        <f>IF(A35="","",$B$1+A35)</f>
      </c>
      <c r="C35" s="16">
        <f>IF(B35="","",Rata*(1+Inf)^A35)</f>
      </c>
      <c r="D35">
        <f>IF(A35="","",D34*Rend+D34+C35)</f>
      </c>
      <c r="E35">
        <f>IF(F35="","",G35-$G$1)</f>
      </c>
      <c r="F35">
        <f>IF(G35="","",G35-$B$1)</f>
      </c>
      <c r="G35">
        <f>IF(OR(I34&lt;0,I34=""),"",G34+1)</f>
      </c>
      <c r="H35" s="16">
        <f>IF(G35="","",Pensione*(1+Inf)^F35)</f>
        <v>85235.8378386451</v>
      </c>
      <c r="I35">
        <f>IF(G35="","",I34*Rend+I34-H34)</f>
      </c>
    </row>
    <row r="36" spans="1:9" ht="12">
      <c r="A36">
        <f>IF(OR(A35="",A35=Dati!$C$6),"",A35+1)</f>
      </c>
      <c r="B36">
        <f>IF(A36="","",$B$1+A36)</f>
      </c>
      <c r="C36" s="16">
        <f>IF(B36="","",Rata*(1+Inf)^A36)</f>
      </c>
      <c r="D36">
        <f>IF(A36="","",D35*Rend+D35+C36)</f>
      </c>
      <c r="E36">
        <f>IF(F36="","",G36-$G$1)</f>
      </c>
      <c r="F36">
        <f>IF(G36="","",G36-$B$1)</f>
      </c>
      <c r="G36">
        <f>IF(OR(I35&lt;0,I35=""),"",G35+1)</f>
      </c>
      <c r="H36" s="16">
        <f>IF(G36="","",Pensione*(1+Inf)^F36)</f>
        <v>86940.554595418</v>
      </c>
      <c r="I36">
        <f>IF(G36="","",I35*Rend+I35-H35)</f>
      </c>
    </row>
    <row r="37" spans="1:9" ht="12">
      <c r="A37">
        <f>IF(OR(A36="",A36=Dati!$C$6),"",A36+1)</f>
      </c>
      <c r="B37">
        <f>IF(A37="","",$B$1+A37)</f>
      </c>
      <c r="C37" s="16">
        <f>IF(B37="","",Rata*(1+Inf)^A37)</f>
      </c>
      <c r="D37">
        <f>IF(A37="","",D36*Rend+D36+C37)</f>
      </c>
      <c r="E37">
        <f>IF(F37="","",G37-$G$1)</f>
      </c>
      <c r="F37">
        <f>IF(G37="","",G37-$B$1)</f>
      </c>
      <c r="G37">
        <f>IF(OR(I36&lt;0,I36=""),"",G36+1)</f>
      </c>
      <c r="H37" s="16">
        <f>IF(G37="","",Pensione*(1+Inf)^F37)</f>
        <v>88679.36568732635</v>
      </c>
      <c r="I37">
        <f>IF(G37="","",I36*Rend+I36-H36)</f>
      </c>
    </row>
    <row r="38" spans="1:9" ht="12">
      <c r="A38">
        <f>IF(OR(A37="",A37=Dati!$C$6),"",A37+1)</f>
      </c>
      <c r="B38">
        <f>IF(A38="","",$B$1+A38)</f>
      </c>
      <c r="C38" s="16">
        <f>IF(B38="","",Rata*(1+Inf)^A38)</f>
      </c>
      <c r="D38">
        <f>IF(A38="","",D37*Rend+D37+C38)</f>
      </c>
      <c r="E38">
        <f>IF(F38="","",G38-$G$1)</f>
      </c>
      <c r="F38">
        <f>IF(G38="","",G38-$B$1)</f>
      </c>
      <c r="G38">
        <f>IF(OR(I37&lt;0,I37=""),"",G37+1)</f>
      </c>
      <c r="H38" s="16">
        <f>IF(G38="","",Pensione*(1+Inf)^F38)</f>
        <v>90452.95300107288</v>
      </c>
      <c r="I38">
        <f>IF(G38="","",I37*Rend+I37-H37)</f>
      </c>
    </row>
    <row r="39" spans="1:9" ht="12">
      <c r="A39">
        <f>IF(OR(A38="",A38=Dati!$C$6),"",A38+1)</f>
      </c>
      <c r="B39">
        <f>IF(A39="","",$B$1+A39)</f>
      </c>
      <c r="C39" s="16">
        <f>IF(B39="","",Rata*(1+Inf)^A39)</f>
      </c>
      <c r="D39">
        <f>IF(A39="","",D38*Rend+D38+C39)</f>
      </c>
      <c r="E39">
        <f>IF(F39="","",G39-$G$1)</f>
      </c>
      <c r="F39">
        <f>IF(G39="","",G39-$B$1)</f>
      </c>
      <c r="G39">
        <f>IF(OR(I38&lt;0,I38=""),"",G38+1)</f>
      </c>
      <c r="H39" s="16">
        <f>IF(G39="","",Pensione*(1+Inf)^F39)</f>
        <v>92262.01206109434</v>
      </c>
      <c r="I39">
        <f>IF(G39="","",I38*Rend+I38-H38)</f>
      </c>
    </row>
    <row r="40" spans="1:9" ht="12">
      <c r="A40">
        <f>IF(OR(A39="",A39=Dati!$C$6),"",A39+1)</f>
      </c>
      <c r="B40">
        <f>IF(A40="","",$B$1+A40)</f>
      </c>
      <c r="C40" s="16">
        <f>IF(B40="","",Rata*(1+Inf)^A40)</f>
      </c>
      <c r="D40">
        <f>IF(A40="","",D39*Rend+D39+C40)</f>
      </c>
      <c r="E40">
        <f>IF(F40="","",G40-$G$1)</f>
      </c>
      <c r="F40">
        <f>IF(G40="","",G40-$B$1)</f>
      </c>
      <c r="G40">
        <f>IF(OR(I39&lt;0,I39=""),"",G39+1)</f>
      </c>
      <c r="H40" s="16">
        <f>IF(G40="","",Pensione*(1+Inf)^F40)</f>
        <v>94107.25230231624</v>
      </c>
      <c r="I40">
        <f>IF(G40="","",I39*Rend+I39-H39)</f>
      </c>
    </row>
    <row r="41" spans="1:9" ht="12">
      <c r="A41">
        <f>IF(OR(A40="",A40=Dati!$C$6),"",A40+1)</f>
      </c>
      <c r="B41">
        <f>IF(A41="","",$B$1+A41)</f>
      </c>
      <c r="C41" s="16">
        <f>IF(B41="","",Rata*(1+Inf)^A41)</f>
      </c>
      <c r="D41">
        <f>IF(A41="","",D40*Rend+D40+C41)</f>
      </c>
      <c r="E41">
        <f>IF(F41="","",G41-$G$1)</f>
      </c>
      <c r="F41">
        <f>IF(G41="","",G41-$B$1)</f>
      </c>
      <c r="G41">
        <f>IF(OR(I40&lt;0,I40=""),"",G40+1)</f>
      </c>
      <c r="H41" s="16">
        <f>IF(G41="","",Pensione*(1+Inf)^F41)</f>
        <v>95989.39734836256</v>
      </c>
      <c r="I41">
        <f>IF(G41="","",I40*Rend+I40-H40)</f>
      </c>
    </row>
    <row r="42" spans="1:9" ht="12">
      <c r="A42">
        <f>IF(OR(A41="",A41=Dati!$C$6),"",A41+1)</f>
      </c>
      <c r="B42">
        <f>IF(A42="","",$B$1+A42)</f>
      </c>
      <c r="C42" s="16">
        <f>IF(B42="","",Rata*(1+Inf)^A42)</f>
      </c>
      <c r="D42">
        <f>IF(A42="","",D41*Rend+D41+C42)</f>
      </c>
      <c r="E42">
        <f>IF(F42="","",G42-$G$1)</f>
      </c>
      <c r="F42">
        <f>IF(G42="","",G42-$B$1)</f>
      </c>
      <c r="G42">
        <f>IF(OR(I41&lt;0,I41=""),"",G41+1)</f>
      </c>
      <c r="H42" s="16">
        <f>IF(G42="","",Pensione*(1+Inf)^F42)</f>
        <v>97909.18529532982</v>
      </c>
      <c r="I42">
        <f>IF(G42="","",I41*Rend+I41-H41)</f>
      </c>
    </row>
    <row r="43" spans="1:9" ht="12">
      <c r="A43">
        <f>IF(OR(A42="",A42=Dati!$C$6),"",A42+1)</f>
      </c>
      <c r="B43">
        <f>IF(A43="","",$B$1+A43)</f>
      </c>
      <c r="C43" s="16">
        <f>IF(B43="","",Rata*(1+Inf)^A43)</f>
      </c>
      <c r="D43">
        <f>IF(A43="","",D42*Rend+D42+C43)</f>
      </c>
      <c r="E43">
        <f>IF(F43="","",G43-$G$1)</f>
      </c>
      <c r="F43">
        <f>IF(G43="","",G43-$B$1)</f>
      </c>
      <c r="G43">
        <f>IF(OR(I42&lt;0,I42=""),"",G42+1)</f>
      </c>
      <c r="H43" s="16">
        <f>IF(G43="","",Pensione*(1+Inf)^F43)</f>
        <v>99867.36900123642</v>
      </c>
      <c r="I43">
        <f>IF(G43="","",I42*Rend+I42-H42)</f>
      </c>
    </row>
    <row r="44" spans="1:9" ht="12">
      <c r="A44">
        <f>IF(OR(A43="",A43=Dati!$C$6),"",A43+1)</f>
      </c>
      <c r="B44">
        <f>IF(A44="","",$B$1+A44)</f>
      </c>
      <c r="C44" s="16">
        <f>IF(B44="","",Rata*(1+Inf)^A44)</f>
      </c>
      <c r="D44">
        <f>IF(A44="","",D43*Rend+D43+C44)</f>
      </c>
      <c r="E44">
        <f>IF(F44="","",G44-$G$1)</f>
      </c>
      <c r="F44">
        <f>IF(G44="","",G44-$B$1)</f>
      </c>
      <c r="G44">
        <f>IF(OR(I43&lt;0,I43=""),"",G43+1)</f>
      </c>
      <c r="H44" s="16">
        <f>IF(G44="","",Pensione*(1+Inf)^F44)</f>
        <v>101864.71638126113</v>
      </c>
      <c r="I44">
        <f>IF(G44="","",I43*Rend+I43-H43)</f>
      </c>
    </row>
    <row r="45" spans="1:9" ht="12">
      <c r="A45">
        <f>IF(OR(A44="",A44=Dati!$C$6),"",A44+1)</f>
      </c>
      <c r="B45">
        <f>IF(A45="","",$B$1+A45)</f>
      </c>
      <c r="C45" s="16">
        <f>IF(B45="","",Rata*(1+Inf)^A45)</f>
      </c>
      <c r="D45">
        <f>IF(A45="","",D44*Rend+D44+C45)</f>
      </c>
      <c r="E45">
        <f>IF(F45="","",G45-$G$1)</f>
      </c>
      <c r="F45">
        <f>IF(G45="","",G45-$B$1)</f>
      </c>
      <c r="G45">
        <f>IF(OR(I44&lt;0,I44=""),"",G44+1)</f>
      </c>
      <c r="H45" s="16">
        <f>IF(G45="","",Pensione*(1+Inf)^F45)</f>
        <v>103902.01070888636</v>
      </c>
      <c r="I45">
        <f>IF(G45="","",I44*Rend+I44-H44)</f>
      </c>
    </row>
    <row r="46" spans="1:9" ht="12">
      <c r="A46">
        <f>IF(OR(A45="",A45=Dati!$C$6),"",A45+1)</f>
      </c>
      <c r="B46">
        <f>IF(A46="","",$B$1+A46)</f>
      </c>
      <c r="C46" s="16">
        <f>IF(B46="","",Rata*(1+Inf)^A46)</f>
      </c>
      <c r="D46">
        <f>IF(A46="","",D45*Rend+D45+C46)</f>
      </c>
      <c r="E46">
        <f>IF(F46="","",G46-$G$1)</f>
      </c>
      <c r="F46">
        <f>IF(G46="","",G46-$B$1)</f>
      </c>
      <c r="G46">
        <f>IF(OR(I45&lt;0,I45=""),"",G45+1)</f>
      </c>
      <c r="H46" s="16">
        <f>IF(G46="","",Pensione*(1+Inf)^F46)</f>
        <v>105980.05092306409</v>
      </c>
      <c r="I46">
        <f>IF(G46="","",I45*Rend+I45-H45)</f>
      </c>
    </row>
    <row r="47" spans="1:9" ht="12">
      <c r="A47">
        <f>IF(OR(A46="",A46=Dati!$C$6),"",A46+1)</f>
      </c>
      <c r="B47">
        <f>IF(A47="","",$B$1+A47)</f>
      </c>
      <c r="C47" s="16">
        <f>IF(B47="","",Rata*(1+Inf)^A47)</f>
      </c>
      <c r="D47">
        <f>IF(A47="","",D46*Rend+D46+C47)</f>
      </c>
      <c r="E47">
        <f>IF(F47="","",G47-$G$1)</f>
      </c>
      <c r="F47">
        <f>IF(G47="","",G47-$B$1)</f>
      </c>
      <c r="G47">
        <f>IF(OR(I46&lt;0,I46=""),"",G46+1)</f>
      </c>
      <c r="H47" s="16">
        <f>IF(G47="","",Pensione*(1+Inf)^F47)</f>
        <v>108099.65194152537</v>
      </c>
      <c r="I47">
        <f>IF(G47="","",I46*Rend+I46-H46)</f>
      </c>
    </row>
    <row r="48" spans="1:9" ht="12">
      <c r="A48">
        <f>IF(OR(A47="",A47=Dati!$C$6),"",A47+1)</f>
      </c>
      <c r="B48">
        <f>IF(A48="","",$B$1+A48)</f>
      </c>
      <c r="C48" s="16">
        <f>IF(B48="","",Rata*(1+Inf)^A48)</f>
      </c>
      <c r="D48">
        <f>IF(A48="","",D47*Rend+D47+C48)</f>
      </c>
      <c r="E48">
        <f>IF(F48="","",G48-$G$1)</f>
      </c>
      <c r="F48">
        <f>IF(G48="","",G48-$B$1)</f>
      </c>
      <c r="G48">
        <f>IF(OR(I47&lt;0,I47=""),"",G47+1)</f>
      </c>
      <c r="H48" s="16">
        <f>IF(G48="","",Pensione*(1+Inf)^F48)</f>
        <v>110261.6449803559</v>
      </c>
      <c r="I48">
        <f>IF(G48="","",I47*Rend+I47-H47)</f>
      </c>
    </row>
    <row r="49" spans="1:9" ht="12">
      <c r="A49">
        <f>IF(OR(A48="",A48=Dati!$C$6),"",A48+1)</f>
      </c>
      <c r="B49">
        <f>IF(A49="","",$B$1+A49)</f>
      </c>
      <c r="C49" s="16">
        <f>IF(B49="","",Rata*(1+Inf)^A49)</f>
      </c>
      <c r="D49">
        <f>IF(A49="","",D48*Rend+D48+C49)</f>
      </c>
      <c r="E49">
        <f>IF(F49="","",G49-$G$1)</f>
      </c>
      <c r="F49">
        <f>IF(G49="","",G49-$B$1)</f>
      </c>
      <c r="G49">
        <f>IF(OR(I48&lt;0,I48=""),"",G48+1)</f>
      </c>
      <c r="H49" s="16">
        <f>IF(G49="","",Pensione*(1+Inf)^F49)</f>
        <v>112466.87787996301</v>
      </c>
      <c r="I49">
        <f>IF(G49="","",I48*Rend+I48-H48)</f>
      </c>
    </row>
    <row r="50" spans="1:9" ht="12">
      <c r="A50">
        <f>IF(OR(A49="",A49=Dati!$C$6),"",A49+1)</f>
      </c>
      <c r="B50">
        <f>IF(A50="","",$B$1+A50)</f>
      </c>
      <c r="C50" s="16">
        <f>IF(B50="","",Rata*(1+Inf)^A50)</f>
      </c>
      <c r="D50">
        <f>IF(A50="","",D49*Rend+D49+C50)</f>
      </c>
      <c r="E50">
        <f>IF(F50="","",G50-$G$1)</f>
      </c>
      <c r="F50">
        <f>IF(G50="","",G50-$B$1)</f>
      </c>
      <c r="G50">
        <f>IF(OR(I49&lt;0,I49=""),"",G49+1)</f>
      </c>
      <c r="H50" s="16">
        <f>IF(G50="","",Pensione*(1+Inf)^F50)</f>
        <v>114716.21543756228</v>
      </c>
      <c r="I50">
        <f>IF(G50="","",I49*Rend+I49-H49)</f>
      </c>
    </row>
    <row r="51" spans="1:9" ht="12">
      <c r="A51">
        <f>IF(OR(A50="",A50=Dati!$C$6),"",A50+1)</f>
      </c>
      <c r="B51">
        <f>IF(A51="","",$B$1+A51)</f>
      </c>
      <c r="C51" s="16">
        <f>IF(B51="","",Rata*(1+Inf)^A51)</f>
      </c>
      <c r="D51">
        <f>IF(A51="","",D50*Rend+D50+C51)</f>
      </c>
      <c r="E51">
        <f>IF(F51="","",G51-$G$1)</f>
      </c>
      <c r="F51">
        <f>IF(G51="","",G51-$B$1)</f>
      </c>
      <c r="G51">
        <f>IF(OR(I50&lt;0,I50=""),"",G50+1)</f>
      </c>
      <c r="H51" s="16">
        <f>IF(G51="","",Pensione*(1+Inf)^F51)</f>
        <v>117010.53974631352</v>
      </c>
      <c r="I51">
        <f>IF(G51="","",I50*Rend+I50-H50)</f>
      </c>
    </row>
    <row r="52" spans="1:9" ht="12">
      <c r="A52">
        <f>IF(OR(A51="",A51=Dati!$C$6),"",A51+1)</f>
      </c>
      <c r="B52">
        <f>IF(A52="","",$B$1+A52)</f>
      </c>
      <c r="C52" s="16">
        <f>IF(B52="","",Rata*(1+Inf)^A52)</f>
      </c>
      <c r="D52">
        <f>IF(A52="","",D51*Rend+D51+C52)</f>
      </c>
      <c r="E52">
        <f>IF(F52="","",G52-$G$1)</f>
      </c>
      <c r="F52">
        <f>IF(G52="","",G52-$B$1)</f>
      </c>
      <c r="G52">
        <f>IF(OR(I51&lt;0,I51=""),"",G51+1)</f>
      </c>
      <c r="H52" s="16">
        <f>IF(G52="","",Pensione*(1+Inf)^F52)</f>
        <v>119350.7505412398</v>
      </c>
      <c r="I52">
        <f>IF(G52="","",I51*Rend+I51-H51)</f>
      </c>
    </row>
    <row r="53" spans="1:9" ht="12">
      <c r="A53">
        <f>IF(OR(A52="",A52=Dati!$C$6),"",A52+1)</f>
      </c>
      <c r="B53">
        <f>IF(A53="","",$B$1+A53)</f>
      </c>
      <c r="C53" s="16">
        <f>IF(B53="","",Rata*(1+Inf)^A53)</f>
      </c>
      <c r="D53">
        <f>IF(A53="","",D52*Rend+D52+C53)</f>
      </c>
      <c r="E53">
        <f>IF(F53="","",G53-$G$1)</f>
      </c>
      <c r="F53">
        <f>IF(G53="","",G53-$B$1)</f>
      </c>
      <c r="G53">
        <f>IF(OR(I52&lt;0,I52=""),"",G52+1)</f>
      </c>
      <c r="H53" s="16">
        <f>IF(G53="","",Pensione*(1+Inf)^F53)</f>
        <v>121737.76555206458</v>
      </c>
      <c r="I53">
        <f>IF(G53="","",I52*Rend+I52-H52)</f>
      </c>
    </row>
    <row r="54" spans="1:9" ht="12">
      <c r="A54">
        <f>IF(OR(A53="",A53=Dati!$C$6),"",A53+1)</f>
      </c>
      <c r="B54">
        <f>IF(A54="","",$B$1+A54)</f>
      </c>
      <c r="C54" s="16">
        <f>IF(B54="","",Rata*(1+Inf)^A54)</f>
      </c>
      <c r="D54">
        <f>IF(A54="","",D53*Rend+D53+C54)</f>
      </c>
      <c r="E54">
        <f>IF(F54="","",G54-$G$1)</f>
      </c>
      <c r="F54">
        <f>IF(G54="","",G54-$B$1)</f>
      </c>
      <c r="G54">
        <f>IF(OR(I53&lt;0,I53=""),"",G53+1)</f>
      </c>
      <c r="H54" s="16">
        <f>IF(G54="","",Pensione*(1+Inf)^F54)</f>
        <v>124172.52086310589</v>
      </c>
      <c r="I54">
        <f>IF(G54="","",I53*Rend+I53-H53)</f>
      </c>
    </row>
    <row r="55" spans="1:9" ht="12">
      <c r="A55">
        <f>IF(OR(A54="",A54=Dati!$C$6),"",A54+1)</f>
      </c>
      <c r="B55">
        <f>IF(A55="","",$B$1+A55)</f>
      </c>
      <c r="C55" s="16">
        <f>IF(B55="","",Rata*(1+Inf)^A55)</f>
      </c>
      <c r="D55">
        <f>IF(A55="","",D54*Rend+D54+C55)</f>
      </c>
      <c r="E55">
        <f>IF(F55="","",G55-$G$1)</f>
      </c>
      <c r="F55">
        <f>IF(G55="","",G55-$B$1)</f>
      </c>
      <c r="G55">
        <f>IF(OR(I54&lt;0,I54=""),"",G54+1)</f>
      </c>
      <c r="H55" s="16">
        <f>IF(G55="","",Pensione*(1+Inf)^F55)</f>
        <v>126655.971280368</v>
      </c>
      <c r="I55">
        <f>IF(G55="","",I54*Rend+I54-H54)</f>
      </c>
    </row>
    <row r="56" spans="1:9" ht="12">
      <c r="A56">
        <f>IF(OR(A55="",A55=Dati!$C$6),"",A55+1)</f>
      </c>
      <c r="B56">
        <f>IF(A56="","",$B$1+A56)</f>
      </c>
      <c r="C56" s="16">
        <f>IF(B56="","",Rata*(1+Inf)^A56)</f>
      </c>
      <c r="D56">
        <f>IF(A56="","",D55*Rend+D55+C56)</f>
      </c>
      <c r="E56">
        <f>IF(F56="","",G56-$G$1)</f>
      </c>
      <c r="F56">
        <f>IF(G56="","",G56-$B$1)</f>
      </c>
      <c r="G56">
        <f>IF(OR(I55&lt;0,I55=""),"",G55+1)</f>
      </c>
      <c r="H56" s="16">
        <f>IF(G56="","",Pensione*(1+Inf)^F56)</f>
        <v>129189.09070597537</v>
      </c>
      <c r="I56">
        <f>IF(G56="","",I55*Rend+I55-H55)</f>
      </c>
    </row>
    <row r="57" spans="1:9" ht="12">
      <c r="A57">
        <f>IF(OR(A56="",A56=Dati!$C$6),"",A56+1)</f>
      </c>
      <c r="B57">
        <f>IF(A57="","",$B$1+A57)</f>
      </c>
      <c r="C57" s="16">
        <f>IF(B57="","",Rata*(1+Inf)^A57)</f>
      </c>
      <c r="D57">
        <f>IF(A57="","",D56*Rend+D56+C57)</f>
      </c>
      <c r="E57">
        <f>IF(F57="","",G57-$G$1)</f>
      </c>
      <c r="F57">
        <f>IF(G57="","",G57-$B$1)</f>
      </c>
      <c r="G57">
        <f>IF(OR(I56&lt;0,I56=""),"",G56+1)</f>
      </c>
      <c r="H57" s="16">
        <f>IF(G57="","",Pensione*(1+Inf)^F57)</f>
        <v>131772.87252009488</v>
      </c>
      <c r="I57">
        <f>IF(G57="","",I56*Rend+I56-H56)</f>
      </c>
    </row>
    <row r="58" spans="1:9" ht="12">
      <c r="A58">
        <f>IF(OR(A57="",A57=Dati!$C$6),"",A57+1)</f>
      </c>
      <c r="B58">
        <f>IF(A58="","",$B$1+A58)</f>
      </c>
      <c r="C58" s="16">
        <f>IF(B58="","",Rata*(1+Inf)^A58)</f>
      </c>
      <c r="D58">
        <f>IF(A58="","",D57*Rend+D57+C58)</f>
      </c>
      <c r="E58">
        <f>IF(F58="","",G58-$G$1)</f>
      </c>
      <c r="F58">
        <f>IF(G58="","",G58-$B$1)</f>
      </c>
      <c r="G58">
        <f>IF(OR(I57&lt;0,I57=""),"",G57+1)</f>
      </c>
      <c r="H58" s="16">
        <f>IF(G58="","",Pensione*(1+Inf)^F58)</f>
        <v>134408.32997049676</v>
      </c>
      <c r="I58">
        <f>IF(G58="","",I57*Rend+I57-H57)</f>
      </c>
    </row>
    <row r="59" spans="1:9" ht="12">
      <c r="A59">
        <f>IF(OR(A58="",A58=Dati!$C$6),"",A58+1)</f>
      </c>
      <c r="B59">
        <f>IF(A59="","",$B$1+A59)</f>
      </c>
      <c r="C59" s="16">
        <f>IF(B59="","",Rata*(1+Inf)^A59)</f>
      </c>
      <c r="D59">
        <f>IF(A59="","",D58*Rend+D58+C59)</f>
      </c>
      <c r="E59">
        <f>IF(F59="","",G59-$G$1)</f>
      </c>
      <c r="F59">
        <f>IF(G59="","",G59-$B$1)</f>
      </c>
      <c r="G59">
        <f>IF(OR(I58&lt;0,I58=""),"",G58+1)</f>
      </c>
      <c r="H59" s="16">
        <f>IF(G59="","",Pensione*(1+Inf)^F59)</f>
        <v>137096.4965699067</v>
      </c>
      <c r="I59">
        <f>IF(G59="","",I58*Rend+I58-H58)</f>
      </c>
    </row>
    <row r="60" spans="1:9" ht="12">
      <c r="A60">
        <f>IF(OR(A59="",A59=Dati!$C$6),"",A59+1)</f>
      </c>
      <c r="B60">
        <f>IF(A60="","",$B$1+A60)</f>
      </c>
      <c r="C60" s="16">
        <f>IF(B60="","",Rata*(1+Inf)^A60)</f>
      </c>
      <c r="D60">
        <f>IF(A60="","",D59*Rend+D59+C60)</f>
      </c>
      <c r="E60">
        <f>IF(F60="","",G60-$G$1)</f>
      </c>
      <c r="F60">
        <f>IF(G60="","",G60-$B$1)</f>
      </c>
      <c r="G60">
        <f>IF(OR(I59&lt;0,I59=""),"",G59+1)</f>
      </c>
      <c r="H60" s="16">
        <f>IF(G60="","",Pensione*(1+Inf)^F60)</f>
        <v>139838.42650130484</v>
      </c>
      <c r="I60">
        <f>IF(G60="","",I59*Rend+I59-H59)</f>
      </c>
    </row>
    <row r="61" spans="1:9" ht="12">
      <c r="A61">
        <f>IF(OR(A60="",A60=Dati!$C$6),"",A60+1)</f>
      </c>
      <c r="B61">
        <f>IF(A61="","",$B$1+A61)</f>
      </c>
      <c r="C61" s="16">
        <f>IF(B61="","",Rata*(1+Inf)^A61)</f>
      </c>
      <c r="D61">
        <f>IF(A61="","",D60*Rend+D60+C61)</f>
      </c>
      <c r="E61">
        <f>IF(F61="","",G61-$G$1)</f>
      </c>
      <c r="F61">
        <f>IF(G61="","",G61-$B$1)</f>
      </c>
      <c r="G61">
        <f>IF(OR(I60&lt;0,I60=""),"",G60+1)</f>
      </c>
      <c r="H61" s="16">
        <f>IF(G61="","",Pensione*(1+Inf)^F61)</f>
        <v>142635.19503133095</v>
      </c>
      <c r="I61">
        <f>IF(G61="","",I60*Rend+I60-H60)</f>
      </c>
    </row>
    <row r="62" spans="1:9" ht="12">
      <c r="A62">
        <f>IF(OR(A61="",A61=Dati!$C$6),"",A61+1)</f>
      </c>
      <c r="B62">
        <f>IF(A62="","",$B$1+A62)</f>
      </c>
      <c r="C62" s="16">
        <f>IF(B62="","",Rata*(1+Inf)^A62)</f>
      </c>
      <c r="D62">
        <f>IF(A62="","",D61*Rend+D61+C62)</f>
      </c>
      <c r="E62">
        <f>IF(F62="","",G62-$G$1)</f>
      </c>
      <c r="F62">
        <f>IF(G62="","",G62-$B$1)</f>
      </c>
      <c r="G62">
        <f>IF(OR(I61&lt;0,I61=""),"",G61+1)</f>
      </c>
      <c r="H62" s="16">
        <f>IF(G62="","",Pensione*(1+Inf)^F62)</f>
        <v>145487.89893195755</v>
      </c>
      <c r="I62">
        <f>IF(G62="","",I61*Rend+I61-H61)</f>
      </c>
    </row>
    <row r="63" spans="1:9" ht="12">
      <c r="A63">
        <f>IF(OR(A62="",A62=Dati!$C$6),"",A62+1)</f>
      </c>
      <c r="B63">
        <f>IF(A63="","",$B$1+A63)</f>
      </c>
      <c r="C63" s="16">
        <f>IF(B63="","",Rata*(1+Inf)^A63)</f>
      </c>
      <c r="D63">
        <f>IF(A63="","",D62*Rend+D62+C63)</f>
      </c>
      <c r="E63">
        <f>IF(F63="","",G63-$G$1)</f>
      </c>
      <c r="F63">
        <f>IF(G63="","",G63-$B$1)</f>
      </c>
      <c r="G63">
        <f>IF(OR(I62&lt;0,I62=""),"",G62+1)</f>
      </c>
      <c r="H63" s="16">
        <f>IF(G63="","",Pensione*(1+Inf)^F63)</f>
        <v>148397.6569105967</v>
      </c>
      <c r="I63">
        <f>IF(G63="","",I62*Rend+I62-H62)</f>
      </c>
    </row>
    <row r="64" spans="1:9" ht="12">
      <c r="A64">
        <f>IF(OR(A63="",A63=Dati!$C$6),"",A63+1)</f>
      </c>
      <c r="B64">
        <f>IF(A64="","",$B$1+A64)</f>
      </c>
      <c r="C64" s="16">
        <f>IF(B64="","",Rata*(1+Inf)^A64)</f>
      </c>
      <c r="D64">
        <f>IF(A64="","",D63*Rend+D63+C64)</f>
      </c>
      <c r="E64">
        <f>IF(F64="","",G64-$G$1)</f>
      </c>
      <c r="F64">
        <f>IF(G64="","",G64-$B$1)</f>
      </c>
      <c r="G64">
        <f>IF(OR(I63&lt;0,I63=""),"",G63+1)</f>
      </c>
      <c r="H64" s="16">
        <f>IF(G64="","",Pensione*(1+Inf)^F64)</f>
        <v>151365.61004880865</v>
      </c>
      <c r="I64">
        <f>IF(G64="","",I63*Rend+I63-H63)</f>
      </c>
    </row>
    <row r="65" spans="1:9" ht="12">
      <c r="A65">
        <f>IF(OR(A64="",A64=Dati!$C$6),"",A64+1)</f>
      </c>
      <c r="B65">
        <f>IF(A65="","",$B$1+A65)</f>
      </c>
      <c r="C65" s="16">
        <f>IF(B65="","",Rata*(1+Inf)^A65)</f>
      </c>
      <c r="D65">
        <f>IF(A65="","",D64*Rend+D64+C65)</f>
      </c>
      <c r="E65">
        <f>IF(F65="","",G65-$G$1)</f>
      </c>
      <c r="F65">
        <f>IF(G65="","",G65-$B$1)</f>
      </c>
      <c r="G65">
        <f>IF(OR(I64&lt;0,I64=""),"",G64+1)</f>
      </c>
      <c r="H65" s="16">
        <f>IF(G65="","",Pensione*(1+Inf)^F65)</f>
        <v>154392.92224978484</v>
      </c>
      <c r="I65">
        <f>IF(G65="","",I64*Rend+I64-H64)</f>
      </c>
    </row>
    <row r="66" spans="1:9" ht="12">
      <c r="A66">
        <f>IF(OR(A65="",A65=Dati!$C$6),"",A65+1)</f>
      </c>
      <c r="B66">
        <f>IF(A66="","",$B$1+A66)</f>
      </c>
      <c r="C66" s="16">
        <f>IF(B66="","",Rata*(1+Inf)^A66)</f>
      </c>
      <c r="D66">
        <f>IF(A66="","",D65*Rend+D65+C66)</f>
      </c>
      <c r="E66">
        <f>IF(F66="","",G66-$G$1)</f>
      </c>
      <c r="F66">
        <f>IF(G66="","",G66-$B$1)</f>
      </c>
      <c r="G66">
        <f>IF(OR(I65&lt;0,I65=""),"",G65+1)</f>
      </c>
      <c r="H66" s="16">
        <f>IF(G66="","",Pensione*(1+Inf)^F66)</f>
        <v>157480.78069478055</v>
      </c>
      <c r="I66">
        <f>IF(G66="","",I65*Rend+I65-H65)</f>
      </c>
    </row>
    <row r="67" spans="1:9" ht="12">
      <c r="A67">
        <f>IF(OR(A66="",A66=Dati!$C$6),"",A66+1)</f>
      </c>
      <c r="B67">
        <f>IF(A67="","",$B$1+A67)</f>
      </c>
      <c r="C67" s="16">
        <f>IF(B67="","",Rata*(1+Inf)^A67)</f>
      </c>
      <c r="D67">
        <f>IF(A67="","",D66*Rend+D66+C67)</f>
      </c>
      <c r="E67">
        <f>IF(F67="","",G67-$G$1)</f>
      </c>
      <c r="F67">
        <f>IF(G67="","",G67-$B$1)</f>
      </c>
      <c r="G67">
        <f>IF(OR(I66&lt;0,I66=""),"",G66+1)</f>
      </c>
      <c r="H67" s="16">
        <f>IF(G67="","",Pensione*(1+Inf)^F67)</f>
        <v>160630.39630867614</v>
      </c>
      <c r="I67">
        <f>IF(G67="","",I66*Rend+I66-H66)</f>
      </c>
    </row>
    <row r="68" spans="1:9" ht="12">
      <c r="A68">
        <f>IF(OR(A67="",A67=Dati!$C$6),"",A67+1)</f>
      </c>
      <c r="B68">
        <f>IF(A68="","",$B$1+A68)</f>
      </c>
      <c r="C68" s="16">
        <f>IF(B68="","",Rata*(1+Inf)^A68)</f>
      </c>
      <c r="D68">
        <f>IF(A68="","",D67*Rend+D67+C68)</f>
      </c>
      <c r="E68">
        <f>IF(F68="","",G68-$G$1)</f>
      </c>
      <c r="F68">
        <f>IF(G68="","",G68-$B$1)</f>
      </c>
      <c r="G68">
        <f>IF(OR(I67&lt;0,I67=""),"",G67+1)</f>
      </c>
      <c r="H68" s="16">
        <f>IF(G68="","",Pensione*(1+Inf)^F68)</f>
        <v>163843.00423484968</v>
      </c>
      <c r="I68">
        <f>IF(G68="","",I67*Rend+I67-H67)</f>
      </c>
    </row>
    <row r="69" spans="1:9" ht="12">
      <c r="A69">
        <f>IF(OR(A68="",A68=Dati!$C$6),"",A68+1)</f>
      </c>
      <c r="B69">
        <f>IF(A69="","",$B$1+A69)</f>
      </c>
      <c r="C69" s="16">
        <f>IF(B69="","",Rata*(1+Inf)^A69)</f>
      </c>
      <c r="D69">
        <f>IF(A69="","",D68*Rend+D68+C69)</f>
      </c>
      <c r="E69">
        <f>IF(F69="","",G69-$G$1)</f>
      </c>
      <c r="F69">
        <f>IF(G69="","",G69-$B$1)</f>
      </c>
      <c r="G69">
        <f>IF(OR(I68&lt;0,I68=""),"",G68+1)</f>
      </c>
      <c r="H69" s="16">
        <f>IF(G69="","",Pensione*(1+Inf)^F69)</f>
        <v>167119.86431954667</v>
      </c>
      <c r="I69">
        <f>IF(G69="","",I68*Rend+I68-H68)</f>
      </c>
    </row>
    <row r="70" spans="1:9" ht="12">
      <c r="A70">
        <f>IF(OR(A69="",A69=Dati!$C$6),"",A69+1)</f>
      </c>
      <c r="B70">
        <f>IF(A70="","",$B$1+A70)</f>
      </c>
      <c r="C70" s="16">
        <f>IF(B70="","",Rata*(1+Inf)^A70)</f>
      </c>
      <c r="D70">
        <f>IF(A70="","",D69*Rend+D69+C70)</f>
      </c>
      <c r="E70">
        <f>IF(F70="","",G70-$G$1)</f>
      </c>
      <c r="F70">
        <f>IF(G70="","",G70-$B$1)</f>
      </c>
      <c r="G70">
        <f>IF(OR(I69&lt;0,I69=""),"",G69+1)</f>
      </c>
      <c r="H70" s="16">
        <f>IF(G70="","",Pensione*(1+Inf)^F70)</f>
        <v>170462.2616059376</v>
      </c>
      <c r="I70">
        <f>IF(G70="","",I69*Rend+I69-H69)</f>
      </c>
    </row>
    <row r="71" spans="1:9" ht="12">
      <c r="A71">
        <f>IF(OR(A70="",A70=Dati!$C$6),"",A70+1)</f>
      </c>
      <c r="B71">
        <f>IF(A71="","",$B$1+A71)</f>
      </c>
      <c r="C71" s="16">
        <f>IF(B71="","",Rata*(1+Inf)^A71)</f>
      </c>
      <c r="D71">
        <f>IF(A71="","",D70*Rend+D70+C71)</f>
      </c>
      <c r="E71">
        <f>IF(F71="","",G71-$G$1)</f>
      </c>
      <c r="F71">
        <f>IF(G71="","",G71-$B$1)</f>
      </c>
      <c r="G71">
        <f>IF(OR(I70&lt;0,I70=""),"",G70+1)</f>
      </c>
      <c r="H71" s="16">
        <f>IF(G71="","",Pensione*(1+Inf)^F71)</f>
        <v>173871.50683805635</v>
      </c>
      <c r="I71">
        <f>IF(G71="","",I70*Rend+I70-H70)</f>
      </c>
    </row>
    <row r="72" spans="1:9" ht="12">
      <c r="A72">
        <f>IF(OR(A71="",A71=Dati!$C$6),"",A71+1)</f>
      </c>
      <c r="B72">
        <f>IF(A72="","",$B$1+A72)</f>
      </c>
      <c r="C72" s="16">
        <f>IF(B72="","",Rata*(1+Inf)^A72)</f>
      </c>
      <c r="D72">
        <f>IF(A72="","",D71*Rend+D71+C72)</f>
      </c>
      <c r="E72">
        <f>IF(F72="","",G72-$G$1)</f>
      </c>
      <c r="F72">
        <f>IF(G72="","",G72-$B$1)</f>
      </c>
      <c r="G72">
        <f>IF(OR(I71&lt;0,I71=""),"",G71+1)</f>
      </c>
      <c r="H72" s="16">
        <f>IF(G72="","",Pensione*(1+Inf)^F72)</f>
        <v>177348.9369748175</v>
      </c>
      <c r="I72">
        <f>IF(G72="","",I71*Rend+I71-H71)</f>
      </c>
    </row>
    <row r="73" spans="1:9" ht="12">
      <c r="A73">
        <f>IF(OR(A72="",A72=Dati!$C$6),"",A72+1)</f>
      </c>
      <c r="B73">
        <f>IF(A73="","",$B$1+A73)</f>
      </c>
      <c r="C73" s="16">
        <f>IF(B73="","",Rata*(1+Inf)^A73)</f>
      </c>
      <c r="D73">
        <f>IF(A73="","",D72*Rend+D72+C73)</f>
      </c>
      <c r="E73">
        <f>IF(F73="","",G73-$G$1)</f>
      </c>
      <c r="F73">
        <f>IF(G73="","",G73-$B$1)</f>
      </c>
      <c r="G73">
        <f>IF(OR(I72&lt;0,I72=""),"",G72+1)</f>
      </c>
      <c r="H73" s="16">
        <f>IF(G73="","",Pensione*(1+Inf)^F73)</f>
        <v>180895.91571431386</v>
      </c>
      <c r="I73">
        <f>IF(G73="","",I72*Rend+I72-H72)</f>
      </c>
    </row>
    <row r="74" spans="1:9" ht="12">
      <c r="A74">
        <f>IF(OR(A73="",A73=Dati!$C$6),"",A73+1)</f>
      </c>
      <c r="B74">
        <f>IF(A74="","",$B$1+A74)</f>
      </c>
      <c r="C74" s="16">
        <f>IF(B74="","",Rata*(1+Inf)^A74)</f>
      </c>
      <c r="D74">
        <f>IF(A74="","",D73*Rend+D73+C74)</f>
      </c>
      <c r="E74">
        <f>IF(F74="","",G74-$G$1)</f>
      </c>
      <c r="F74">
        <f>IF(G74="","",G74-$B$1)</f>
      </c>
      <c r="G74">
        <f>IF(OR(I73&lt;0,I73=""),"",G73+1)</f>
      </c>
      <c r="H74" s="16">
        <f>IF(G74="","",Pensione*(1+Inf)^F74)</f>
        <v>184513.83402860013</v>
      </c>
      <c r="I74">
        <f>IF(G74="","",I73*Rend+I73-H73)</f>
      </c>
    </row>
    <row r="75" spans="1:9" ht="12">
      <c r="A75">
        <f>IF(OR(A74="",A74=Dati!$C$6),"",A74+1)</f>
      </c>
      <c r="B75">
        <f>IF(A75="","",$B$1+A75)</f>
      </c>
      <c r="C75" s="16">
        <f>IF(B75="","",Rata*(1+Inf)^A75)</f>
      </c>
      <c r="D75">
        <f>IF(A75="","",D74*Rend+D74+C75)</f>
      </c>
      <c r="E75">
        <f>IF(F75="","",G75-$G$1)</f>
      </c>
      <c r="F75">
        <f>IF(G75="","",G75-$B$1)</f>
      </c>
      <c r="G75">
        <f>IF(OR(I74&lt;0,I74=""),"",G74+1)</f>
      </c>
      <c r="H75" s="16">
        <f>IF(G75="","",Pensione*(1+Inf)^F75)</f>
        <v>188204.11070917212</v>
      </c>
      <c r="I75">
        <f>IF(G75="","",I74*Rend+I74-H74)</f>
      </c>
    </row>
    <row r="76" spans="1:9" ht="12">
      <c r="A76">
        <f>IF(OR(A75="",A75=Dati!$C$6),"",A75+1)</f>
      </c>
      <c r="B76">
        <f>IF(A76="","",$B$1+A76)</f>
      </c>
      <c r="C76" s="16">
        <f>IF(B76="","",Rata*(1+Inf)^A76)</f>
      </c>
      <c r="D76">
        <f>IF(A76="","",D75*Rend+D75+C76)</f>
      </c>
      <c r="E76">
        <f>IF(F76="","",G76-$G$1)</f>
      </c>
      <c r="F76">
        <f>IF(G76="","",G76-$B$1)</f>
      </c>
      <c r="G76">
        <f>IF(OR(I75&lt;0,I75=""),"",G75+1)</f>
      </c>
      <c r="H76" s="16">
        <f>IF(G76="","",Pensione*(1+Inf)^F76)</f>
        <v>191968.19292335556</v>
      </c>
      <c r="I76">
        <f>IF(G76="","",I75*Rend+I75-H75)</f>
      </c>
    </row>
    <row r="77" spans="1:9" ht="12">
      <c r="A77">
        <f>IF(OR(A76="",A76=Dati!$C$6),"",A76+1)</f>
      </c>
      <c r="B77">
        <f>IF(A77="","",$B$1+A77)</f>
      </c>
      <c r="C77" s="16">
        <f>IF(B77="","",Rata*(1+Inf)^A77)</f>
      </c>
      <c r="D77">
        <f>IF(A77="","",D76*Rend+D76+C77)</f>
      </c>
      <c r="E77">
        <f>IF(F77="","",G77-$G$1)</f>
      </c>
      <c r="F77">
        <f>IF(G77="","",G77-$B$1)</f>
      </c>
      <c r="G77">
        <f>IF(OR(I76&lt;0,I76=""),"",G76+1)</f>
      </c>
      <c r="H77" s="16">
        <f>IF(G77="","",Pensione*(1+Inf)^F77)</f>
        <v>195807.55678182267</v>
      </c>
      <c r="I77">
        <f>IF(G77="","",I76*Rend+I76-H76)</f>
      </c>
    </row>
    <row r="78" spans="1:9" ht="12">
      <c r="A78">
        <f>IF(OR(A77="",A77=Dati!$C$6),"",A77+1)</f>
      </c>
      <c r="B78">
        <f>IF(A78="","",$B$1+A78)</f>
      </c>
      <c r="C78" s="16">
        <f>IF(B78="","",Rata*(1+Inf)^A78)</f>
      </c>
      <c r="D78">
        <f>IF(A78="","",D77*Rend+D77+C78)</f>
      </c>
      <c r="E78">
        <f>IF(F78="","",G78-$G$1)</f>
      </c>
      <c r="F78">
        <f>IF(G78="","",G78-$B$1)</f>
      </c>
      <c r="G78">
        <f>IF(OR(I77&lt;0,I77=""),"",G77+1)</f>
      </c>
      <c r="H78" s="16">
        <f>IF(G78="","",Pensione*(1+Inf)^F78)</f>
        <v>199723.70791745916</v>
      </c>
      <c r="I78">
        <f>IF(G78="","",I77*Rend+I77-H77)</f>
      </c>
    </row>
    <row r="79" spans="1:9" ht="12">
      <c r="A79">
        <f>IF(OR(A78="",A78=Dati!$C$6),"",A78+1)</f>
      </c>
      <c r="B79">
        <f>IF(A79="","",$B$1+A79)</f>
      </c>
      <c r="C79" s="16">
        <f>IF(B79="","",Rata*(1+Inf)^A79)</f>
      </c>
      <c r="D79">
        <f>IF(A79="","",D78*Rend+D78+C79)</f>
      </c>
      <c r="E79">
        <f>IF(F79="","",G79-$G$1)</f>
      </c>
      <c r="F79">
        <f>IF(G79="","",G79-$B$1)</f>
      </c>
      <c r="G79">
        <f>IF(OR(I78&lt;0,I78=""),"",G78+1)</f>
      </c>
      <c r="H79" s="16">
        <f>IF(G79="","",Pensione*(1+Inf)^F79)</f>
        <v>203718.18207580832</v>
      </c>
      <c r="I79">
        <f>IF(G79="","",I78*Rend+I78-H78)</f>
      </c>
    </row>
    <row r="80" spans="1:9" ht="12">
      <c r="A80">
        <f>IF(OR(A79="",A79=Dati!$C$6),"",A79+1)</f>
      </c>
      <c r="B80">
        <f>IF(A80="","",$B$1+A80)</f>
      </c>
      <c r="C80" s="16">
        <f>IF(B80="","",Rata*(1+Inf)^A80)</f>
      </c>
      <c r="D80">
        <f>IF(A80="","",D79*Rend+D79+C80)</f>
      </c>
      <c r="E80">
        <f>IF(F80="","",G80-$G$1)</f>
      </c>
      <c r="F80">
        <f>IF(G80="","",G80-$B$1)</f>
      </c>
      <c r="G80">
        <f>IF(OR(I79&lt;0,I79=""),"",G79+1)</f>
      </c>
      <c r="H80" s="16">
        <f>IF(G80="","",Pensione*(1+Inf)^F80)</f>
        <v>207792.5457173245</v>
      </c>
      <c r="I80">
        <f>IF(G80="","",I79*Rend+I79-H79)</f>
      </c>
    </row>
    <row r="81" spans="1:9" ht="12">
      <c r="A81">
        <f>IF(OR(A80="",A80=Dati!$C$6),"",A80+1)</f>
      </c>
      <c r="B81">
        <f>IF(A81="","",$B$1+A81)</f>
      </c>
      <c r="C81" s="16">
        <f>IF(B81="","",Rata*(1+Inf)^A81)</f>
      </c>
      <c r="D81">
        <f>IF(A81="","",D80*Rend+D80+C81)</f>
      </c>
      <c r="E81">
        <f>IF(F81="","",G81-$G$1)</f>
      </c>
      <c r="F81">
        <f>IF(G81="","",G81-$B$1)</f>
      </c>
      <c r="G81">
        <f>IF(OR(I80&lt;0,I80=""),"",G80+1)</f>
      </c>
      <c r="H81" s="16">
        <f>IF(G81="","",Pensione*(1+Inf)^F81)</f>
        <v>211948.396631671</v>
      </c>
      <c r="I81">
        <f>IF(G81="","",I80*Rend+I80-H80)</f>
      </c>
    </row>
    <row r="82" spans="1:9" ht="12">
      <c r="A82">
        <f>IF(OR(A81="",A81=Dati!$C$6),"",A81+1)</f>
      </c>
      <c r="B82">
        <f>IF(A82="","",$B$1+A82)</f>
      </c>
      <c r="C82" s="16">
        <f>IF(B82="","",Rata*(1+Inf)^A82)</f>
      </c>
      <c r="D82">
        <f>IF(A82="","",D81*Rend+D81+C82)</f>
      </c>
      <c r="E82">
        <f>IF(F82="","",G82-$G$1)</f>
      </c>
      <c r="F82">
        <f>IF(G82="","",G82-$B$1)</f>
      </c>
      <c r="G82">
        <f>IF(OR(I81&lt;0,I81=""),"",G81+1)</f>
      </c>
      <c r="H82" s="16">
        <f>IF(G82="","",Pensione*(1+Inf)^F82)</f>
        <v>216187.36456430441</v>
      </c>
      <c r="I82">
        <f>IF(G82="","",I81*Rend+I81-H81)</f>
      </c>
    </row>
    <row r="83" spans="1:9" ht="12">
      <c r="A83">
        <f>IF(OR(A82="",A82=Dati!$C$6),"",A82+1)</f>
      </c>
      <c r="B83">
        <f>IF(A83="","",$B$1+A83)</f>
      </c>
      <c r="C83" s="16">
        <f>IF(B83="","",Rata*(1+Inf)^A83)</f>
      </c>
      <c r="D83">
        <f>IF(A83="","",D82*Rend+D82+C83)</f>
      </c>
      <c r="E83">
        <f>IF(F83="","",G83-$G$1)</f>
      </c>
      <c r="F83">
        <f>IF(G83="","",G83-$B$1)</f>
      </c>
      <c r="G83">
        <f>IF(OR(I82&lt;0,I82=""),"",G82+1)</f>
      </c>
      <c r="H83" s="16">
        <f>IF(G83="","",Pensione*(1+Inf)^F83)</f>
        <v>220511.1118555905</v>
      </c>
      <c r="I83">
        <f>IF(G83="","",I82*Rend+I82-H82)</f>
      </c>
    </row>
    <row r="84" spans="1:9" ht="12">
      <c r="A84">
        <f>IF(OR(A83="",A83=Dati!$C$6),"",A83+1)</f>
      </c>
      <c r="B84">
        <f>IF(A84="","",$B$1+A84)</f>
      </c>
      <c r="C84" s="16">
        <f>IF(B84="","",Rata*(1+Inf)^A84)</f>
      </c>
      <c r="D84">
        <f>IF(A84="","",D83*Rend+D83+C84)</f>
      </c>
      <c r="E84">
        <f>IF(F84="","",G84-$G$1)</f>
      </c>
      <c r="F84">
        <f>IF(G84="","",G84-$B$1)</f>
      </c>
      <c r="G84">
        <f>IF(OR(I83&lt;0,I83=""),"",G83+1)</f>
      </c>
      <c r="H84" s="16">
        <f>IF(G84="","",Pensione*(1+Inf)^F84)</f>
        <v>224921.33409270234</v>
      </c>
      <c r="I84">
        <f>IF(G84="","",I83*Rend+I83-H83)</f>
      </c>
    </row>
    <row r="85" spans="1:9" ht="12">
      <c r="A85">
        <f>IF(OR(A84="",A84=Dati!$C$6),"",A84+1)</f>
      </c>
      <c r="B85">
        <f>IF(A85="","",$B$1+A85)</f>
      </c>
      <c r="C85" s="16">
        <f>IF(B85="","",Rata*(1+Inf)^A85)</f>
      </c>
      <c r="D85">
        <f>IF(A85="","",D84*Rend+D84+C85)</f>
      </c>
      <c r="E85">
        <f>IF(F85="","",G85-$G$1)</f>
      </c>
      <c r="F85">
        <f>IF(G85="","",G85-$B$1)</f>
      </c>
      <c r="G85">
        <f>IF(OR(I84&lt;0,I84=""),"",G84+1)</f>
      </c>
      <c r="H85" s="16">
        <f>IF(G85="","",Pensione*(1+Inf)^F85)</f>
        <v>229419.7607745564</v>
      </c>
      <c r="I85">
        <f>IF(G85="","",I84*Rend+I84-H84)</f>
      </c>
    </row>
    <row r="86" spans="1:9" ht="12">
      <c r="A86">
        <f>IF(OR(A85="",A85=Dati!$C$6),"",A85+1)</f>
      </c>
      <c r="B86">
        <f>IF(A86="","",$B$1+A86)</f>
      </c>
      <c r="C86" s="16">
        <f>IF(B86="","",Rata*(1+Inf)^A86)</f>
      </c>
      <c r="D86">
        <f>IF(A86="","",D85*Rend+D85+C86)</f>
      </c>
      <c r="E86">
        <f>IF(F86="","",G86-$G$1)</f>
      </c>
      <c r="F86">
        <f>IF(G86="","",G86-$B$1)</f>
      </c>
      <c r="G86">
        <f>IF(OR(I85&lt;0,I85=""),"",G85+1)</f>
      </c>
      <c r="H86" s="16">
        <f>IF(G86="","",Pensione*(1+Inf)^F86)</f>
        <v>234008.15599004753</v>
      </c>
      <c r="I86">
        <f>IF(G86="","",I85*Rend+I85-H85)</f>
      </c>
    </row>
    <row r="87" spans="1:9" ht="12">
      <c r="A87">
        <f>IF(OR(A86="",A86=Dati!$C$6),"",A86+1)</f>
      </c>
      <c r="B87">
        <f>IF(A87="","",$B$1+A87)</f>
      </c>
      <c r="C87" s="16">
        <f>IF(B87="","",Rata*(1+Inf)^A87)</f>
      </c>
      <c r="D87">
        <f>IF(A87="","",D86*Rend+D86+C87)</f>
      </c>
      <c r="E87">
        <f>IF(F87="","",G87-$G$1)</f>
      </c>
      <c r="F87">
        <f>IF(G87="","",G87-$B$1)</f>
      </c>
      <c r="G87">
        <f>IF(OR(I86&lt;0,I86=""),"",G86+1)</f>
      </c>
      <c r="H87" s="16">
        <f>IF(G87="","",Pensione*(1+Inf)^F87)</f>
        <v>238688.31910984844</v>
      </c>
      <c r="I87">
        <f>IF(G87="","",I86*Rend+I86-H86)</f>
      </c>
    </row>
    <row r="88" spans="1:9" ht="12">
      <c r="A88">
        <f>IF(OR(A87="",A87=Dati!$C$6),"",A87+1)</f>
      </c>
      <c r="B88">
        <f>IF(A88="","",$B$1+A88)</f>
      </c>
      <c r="C88" s="16">
        <f>IF(B88="","",Rata*(1+Inf)^A88)</f>
      </c>
      <c r="D88">
        <f>IF(A88="","",D87*Rend+D87+C88)</f>
      </c>
      <c r="E88">
        <f>IF(F88="","",G88-$G$1)</f>
      </c>
      <c r="F88">
        <f>IF(G88="","",G88-$B$1)</f>
      </c>
      <c r="G88">
        <f>IF(OR(I87&lt;0,I87=""),"",G87+1)</f>
      </c>
      <c r="H88" s="16">
        <f>IF(G88="","",Pensione*(1+Inf)^F88)</f>
        <v>243462.08549204544</v>
      </c>
      <c r="I88">
        <f>IF(G88="","",I87*Rend+I87-H87)</f>
      </c>
    </row>
    <row r="89" spans="1:9" ht="12">
      <c r="A89">
        <f>IF(OR(A88="",A88=Dati!$C$6),"",A88+1)</f>
      </c>
      <c r="B89">
        <f>IF(A89="","",$B$1+A89)</f>
      </c>
      <c r="C89" s="16">
        <f>IF(B89="","",Rata*(1+Inf)^A89)</f>
      </c>
      <c r="D89">
        <f>IF(A89="","",D88*Rend+D88+C89)</f>
      </c>
      <c r="E89">
        <f>IF(F89="","",G89-$G$1)</f>
      </c>
      <c r="F89">
        <f>IF(G89="","",G89-$B$1)</f>
      </c>
      <c r="G89">
        <f>IF(OR(I88&lt;0,I88=""),"",G88+1)</f>
      </c>
      <c r="H89" s="16">
        <f>IF(G89="","",Pensione*(1+Inf)^F89)</f>
        <v>248331.32720188636</v>
      </c>
      <c r="I89">
        <f>IF(G89="","",I88*Rend+I88-H88)</f>
      </c>
    </row>
    <row r="90" spans="1:9" ht="12">
      <c r="A90">
        <f>IF(OR(A89="",A89=Dati!$C$6),"",A89+1)</f>
      </c>
      <c r="B90">
        <f>IF(A90="","",$B$1+A90)</f>
      </c>
      <c r="C90" s="16">
        <f>IF(B90="","",Rata*(1+Inf)^A90)</f>
      </c>
      <c r="D90">
        <f>IF(A90="","",D89*Rend+D89+C90)</f>
      </c>
      <c r="E90">
        <f>IF(F90="","",G90-$G$1)</f>
      </c>
      <c r="F90">
        <f>IF(G90="","",G90-$B$1)</f>
      </c>
      <c r="G90">
        <f>IF(OR(I89&lt;0,I89=""),"",G89+1)</f>
      </c>
      <c r="H90" s="16">
        <f>IF(G90="","",Pensione*(1+Inf)^F90)</f>
        <v>253297.95374592408</v>
      </c>
      <c r="I90" s="18">
        <f>IF(G90="","",I89*Rend+I89-H89)</f>
        <v>61155612.79497455</v>
      </c>
    </row>
    <row r="91" spans="1:5" ht="12">
      <c r="A91" t="s">
        <v>22</v>
      </c>
      <c r="B91" t="s">
        <v>22</v>
      </c>
      <c r="C91" t="s">
        <v>22</v>
      </c>
      <c r="D91" t="s">
        <v>22</v>
      </c>
      <c r="E91">
        <f>IF(F91="","",G91-$G$1)</f>
      </c>
    </row>
  </sheetData>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Roman,Standard"&amp;12Pagina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1601-01-01T00:06:31Z</cp:lastPrinted>
  <dcterms:created xsi:type="dcterms:W3CDTF">2006-04-12T13:25:07Z</dcterms:created>
  <dcterms:modified xsi:type="dcterms:W3CDTF">1601-01-01T00:06:31Z</dcterms:modified>
  <cp:category/>
  <cp:version/>
  <cp:contentType/>
  <cp:contentStatus/>
  <cp:revision>1</cp:revision>
</cp:coreProperties>
</file>